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b4_D\Ebert\Indikatorentableau\"/>
    </mc:Choice>
  </mc:AlternateContent>
  <bookViews>
    <workbookView xWindow="0" yWindow="0" windowWidth="28800" windowHeight="14040"/>
  </bookViews>
  <sheets>
    <sheet name=" Schaubild I.1.1" sheetId="2" r:id="rId1"/>
    <sheet name="G01s" sheetId="3" r:id="rId2"/>
    <sheet name="G01i" sheetId="4" r:id="rId3"/>
    <sheet name="G01e" sheetId="5" r:id="rId4"/>
    <sheet name="G02s" sheetId="6" r:id="rId5"/>
    <sheet name="G02e" sheetId="7" r:id="rId6"/>
    <sheet name="G03" sheetId="8" r:id="rId7"/>
    <sheet name="G04" sheetId="9" r:id="rId8"/>
    <sheet name="G05T1" sheetId="10" r:id="rId9"/>
    <sheet name="G05T2" sheetId="11" r:id="rId10"/>
    <sheet name="G06" sheetId="12" r:id="rId11"/>
    <sheet name="G07" sheetId="13" r:id="rId12"/>
    <sheet name="G08" sheetId="14" r:id="rId13"/>
    <sheet name="G09T1" sheetId="15" r:id="rId14"/>
    <sheet name="G09T2" sheetId="16" r:id="rId15"/>
    <sheet name="G10" sheetId="17" r:id="rId16"/>
    <sheet name="G11" sheetId="18" r:id="rId17"/>
    <sheet name="G12S" sheetId="19" r:id="rId18"/>
    <sheet name="G12E" sheetId="20" r:id="rId19"/>
    <sheet name="G13" sheetId="21" r:id="rId20"/>
    <sheet name="G14" sheetId="22" r:id="rId21"/>
    <sheet name="G15" sheetId="23" r:id="rId22"/>
    <sheet name="G16" sheetId="24" r:id="rId23"/>
    <sheet name="G17T1" sheetId="25" r:id="rId24"/>
    <sheet name="G17T2" sheetId="26" r:id="rId25"/>
    <sheet name="G18" sheetId="27" r:id="rId26"/>
    <sheet name="G19" sheetId="28" r:id="rId27"/>
    <sheet name="G20" sheetId="29" r:id="rId28"/>
    <sheet name="A01i" sheetId="30" r:id="rId29"/>
    <sheet name="A01m" sheetId="31" r:id="rId30"/>
    <sheet name="A01s" sheetId="32" r:id="rId31"/>
    <sheet name="A01e" sheetId="33" r:id="rId32"/>
    <sheet name="A02iT1" sheetId="34" r:id="rId33"/>
    <sheet name="A02iT2" sheetId="35" r:id="rId34"/>
    <sheet name="A02sT1" sheetId="36" r:id="rId35"/>
    <sheet name="A02sT2" sheetId="37" r:id="rId36"/>
    <sheet name="A03i" sheetId="38" r:id="rId37"/>
    <sheet name="A03s" sheetId="39" r:id="rId38"/>
    <sheet name="A03e" sheetId="40" r:id="rId39"/>
    <sheet name="A04" sheetId="41" r:id="rId40"/>
    <sheet name="A05" sheetId="42" r:id="rId41"/>
    <sheet name="A06" sheetId="43" r:id="rId42"/>
    <sheet name="A07" sheetId="44" r:id="rId43"/>
    <sheet name="A08" sheetId="45" r:id="rId44"/>
    <sheet name="A09" sheetId="46" r:id="rId45"/>
    <sheet name="A10" sheetId="47" r:id="rId46"/>
    <sheet name="A11" sheetId="48" r:id="rId47"/>
    <sheet name="R01iT1" sheetId="49" r:id="rId48"/>
    <sheet name="R01iT2" sheetId="50" r:id="rId49"/>
    <sheet name="R01sT1" sheetId="51" r:id="rId50"/>
    <sheet name="R01sT2" sheetId="52" r:id="rId51"/>
    <sheet name="R01eT1" sheetId="53" r:id="rId52"/>
    <sheet name="R01eT2" sheetId="54" r:id="rId53"/>
    <sheet name="R02" sheetId="55" r:id="rId54"/>
    <sheet name="R03" sheetId="56" r:id="rId55"/>
    <sheet name="R04" sheetId="57" r:id="rId56"/>
    <sheet name="R05" sheetId="58" r:id="rId57"/>
    <sheet name="R06" sheetId="59" r:id="rId58"/>
    <sheet name="R07" sheetId="60" r:id="rId59"/>
  </sheets>
  <definedNames>
    <definedName name="BMASKeyIsInplace">FALSE</definedName>
    <definedName name="_xlnm.Print_Area" localSheetId="36">A03i!$B$2:$J$30</definedName>
    <definedName name="Print_Area" localSheetId="31">A01e!$B$2:$H$50</definedName>
    <definedName name="Print_Area" localSheetId="28">A01i!$B$2:$J$10</definedName>
    <definedName name="Print_Area" localSheetId="29">A01m!$B$2:$K$39</definedName>
    <definedName name="Print_Area" localSheetId="30">A01s!$B$2:$N$48</definedName>
    <definedName name="Print_Area" localSheetId="34">A02sT1!$B$2:$N$8</definedName>
    <definedName name="Print_Area" localSheetId="35">A02sT2!$B$2:$N$8</definedName>
    <definedName name="Print_Area" localSheetId="38">A03e!$B$2:$F$29</definedName>
    <definedName name="Print_Area" localSheetId="36">A03i!$B$2:$J$75</definedName>
    <definedName name="Print_Area" localSheetId="37">A03s!$B$2:$K$41</definedName>
    <definedName name="Print_Area" localSheetId="39">'A04'!$B$2:$L$55</definedName>
    <definedName name="Print_Area" localSheetId="40">'A05'!$B$3:$J$53</definedName>
    <definedName name="Print_Area" localSheetId="41">'A06'!$B$3:$L$19</definedName>
    <definedName name="Print_Area" localSheetId="42">'A07'!$B$3:$K$21</definedName>
    <definedName name="Print_Area" localSheetId="43">'A08'!$B$3:$K$34</definedName>
    <definedName name="Print_Area" localSheetId="44">'A09'!$B$3:$L$77</definedName>
    <definedName name="Print_Area" localSheetId="45">'A10'!$B$2:$Q$19</definedName>
    <definedName name="Print_Area" localSheetId="46">'A11'!$B$3:$I$31</definedName>
    <definedName name="Print_Area" localSheetId="3">G01e!$B$2:$F$47</definedName>
    <definedName name="Print_Area" localSheetId="2">G01i!$B$2:$J$49</definedName>
    <definedName name="Print_Area" localSheetId="1">G01s!$B$2:$K$51</definedName>
    <definedName name="Print_Area" localSheetId="5">G02e!$B$2:$F$25</definedName>
    <definedName name="Print_Area" localSheetId="4">G02s!$B$2:$E$30</definedName>
    <definedName name="Print_Area" localSheetId="7">'G04'!$B$3:$K$15</definedName>
    <definedName name="Print_Area" localSheetId="8">G05T1!$B$3:$G$24</definedName>
    <definedName name="Print_Area" localSheetId="9">G05T2!$B$3:$G$24</definedName>
    <definedName name="Print_Area" localSheetId="10">'G06'!$B$3:$J$12</definedName>
    <definedName name="Print_Area" localSheetId="13">G09T1!$B$3:$H$56</definedName>
    <definedName name="Print_Area" localSheetId="14">G09T2!$B$3:$H$55</definedName>
    <definedName name="Print_Area" localSheetId="15">'G10'!$B$3:$K$24</definedName>
    <definedName name="Print_Area" localSheetId="16">'G11'!$B$3:$K$27</definedName>
    <definedName name="Print_Area" localSheetId="21">'G15'!$B$3:$K$34</definedName>
    <definedName name="Print_Area" localSheetId="22">'G16'!$B$3:$G$8</definedName>
    <definedName name="Print_Area" localSheetId="25">'G18'!$B$3:$K$76</definedName>
    <definedName name="Print_Area" localSheetId="26">'G19'!$B$3:$J$8</definedName>
    <definedName name="Print_Area" localSheetId="27">'G20'!$B$3:$K$28</definedName>
    <definedName name="Print_Area" localSheetId="51">'R01eT1'!$B$2:$H$49</definedName>
    <definedName name="Print_Area" localSheetId="52">'R01eT2'!$B$2:$H$49</definedName>
    <definedName name="Print_Area" localSheetId="47">'R01iT1'!$B$2:$I$49</definedName>
    <definedName name="Print_Area" localSheetId="48">'R01iT2'!$B$2:$I$49</definedName>
    <definedName name="Print_Area" localSheetId="49">'R01sT1'!$B$2:$K$49</definedName>
    <definedName name="Print_Area" localSheetId="50">'R01sT2'!$B$2:$K$49</definedName>
    <definedName name="Print_Area" localSheetId="53">'R02'!$B$2:$K$60</definedName>
    <definedName name="Print_Area" localSheetId="54">'R03'!$B$2:$F$68</definedName>
    <definedName name="Print_Area" localSheetId="55">'R04'!$B$2:$I$23</definedName>
    <definedName name="Print_Area" localSheetId="56">'R05'!$B$2:$K$25</definedName>
    <definedName name="Print_Area" localSheetId="57">'R06'!$B$2:$F$28</definedName>
    <definedName name="Print_Area" localSheetId="58">'R07'!$B$2:$L$39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42" l="1"/>
  <c r="M33" i="42"/>
  <c r="L33" i="42"/>
  <c r="K33" i="42"/>
  <c r="J33" i="42"/>
  <c r="I33" i="42"/>
  <c r="H33" i="42"/>
  <c r="G33" i="42"/>
  <c r="F33" i="42"/>
  <c r="E33" i="42"/>
  <c r="D33" i="42"/>
  <c r="N32" i="42"/>
  <c r="M32" i="42"/>
  <c r="L32" i="42"/>
  <c r="K32" i="42"/>
  <c r="J32" i="42"/>
  <c r="I32" i="42"/>
  <c r="H32" i="42"/>
  <c r="G32" i="42"/>
  <c r="F32" i="42"/>
  <c r="E32" i="42"/>
  <c r="D32" i="42"/>
  <c r="N31" i="42"/>
  <c r="M31" i="42"/>
  <c r="L31" i="42"/>
  <c r="K31" i="42"/>
  <c r="J31" i="42"/>
  <c r="I31" i="42"/>
  <c r="H31" i="42"/>
  <c r="G31" i="42"/>
  <c r="F31" i="42"/>
  <c r="E31" i="42"/>
  <c r="D31" i="42"/>
  <c r="F69" i="21"/>
  <c r="G69" i="21" s="1"/>
  <c r="H69" i="21" s="1"/>
  <c r="I69" i="21" s="1"/>
  <c r="J69" i="21" s="1"/>
  <c r="F60" i="21"/>
  <c r="G60" i="21" s="1"/>
  <c r="H60" i="21" s="1"/>
  <c r="I60" i="21" s="1"/>
  <c r="J60" i="21" s="1"/>
  <c r="G7" i="21"/>
  <c r="H7" i="21" s="1"/>
  <c r="I7" i="21" s="1"/>
  <c r="J7" i="21" s="1"/>
  <c r="F7" i="21"/>
  <c r="O10" i="17"/>
  <c r="N10" i="17"/>
  <c r="M10" i="17"/>
  <c r="L10" i="17"/>
  <c r="K10" i="17"/>
  <c r="J10" i="17"/>
  <c r="I10" i="17"/>
  <c r="H10" i="17"/>
  <c r="G10" i="17"/>
  <c r="F10" i="17"/>
  <c r="E10" i="17"/>
  <c r="E7" i="10"/>
  <c r="F7" i="10" s="1"/>
  <c r="G7" i="10" s="1"/>
  <c r="H7" i="10" s="1"/>
  <c r="I7" i="10" s="1"/>
  <c r="C24" i="7"/>
  <c r="C23" i="7"/>
</calcChain>
</file>

<file path=xl/comments1.xml><?xml version="1.0" encoding="utf-8"?>
<comments xmlns="http://schemas.openxmlformats.org/spreadsheetml/2006/main">
  <authors>
    <author>Autor</author>
  </authors>
  <commentList>
    <comment ref="B52" authorId="0" shapeId="0">
      <text>
        <r>
          <rPr>
            <b/>
            <sz val="9"/>
            <color indexed="81"/>
            <rFont val="Segoe UI"/>
            <family val="2"/>
          </rPr>
          <t>Autor:</t>
        </r>
        <r>
          <rPr>
            <sz val="9"/>
            <color indexed="81"/>
            <rFont val="Segoe UI"/>
            <family val="2"/>
          </rPr>
          <t xml:space="preserve">
Achtung: die Zeile darüber stehen lassen! In Spalte "B" muss etwas drin stehen</t>
        </r>
      </text>
    </comment>
  </commentList>
</comments>
</file>

<file path=xl/sharedStrings.xml><?xml version="1.0" encoding="utf-8"?>
<sst xmlns="http://schemas.openxmlformats.org/spreadsheetml/2006/main" count="1984" uniqueCount="628">
  <si>
    <t>G</t>
  </si>
  <si>
    <t>Gesellschaft</t>
  </si>
  <si>
    <t>G01</t>
  </si>
  <si>
    <t>Einkommensverteilung</t>
  </si>
  <si>
    <t>G02</t>
  </si>
  <si>
    <t>Vermögensverteilung</t>
  </si>
  <si>
    <t>G03</t>
  </si>
  <si>
    <t>Bevölkerungsstruktur</t>
  </si>
  <si>
    <t>G04</t>
  </si>
  <si>
    <t>Lebenserwartung</t>
  </si>
  <si>
    <t>G05</t>
  </si>
  <si>
    <t>Subjektiver Gesundheitszustand</t>
  </si>
  <si>
    <t>G06</t>
  </si>
  <si>
    <t>Behinderung</t>
  </si>
  <si>
    <t>G07</t>
  </si>
  <si>
    <t>Kinderbetreuung</t>
  </si>
  <si>
    <t>G08</t>
  </si>
  <si>
    <t>Investitionen in Bildung</t>
  </si>
  <si>
    <t>G09</t>
  </si>
  <si>
    <t>Bildungsniveau</t>
  </si>
  <si>
    <t>G10</t>
  </si>
  <si>
    <t>Erwerbstätigkeit</t>
  </si>
  <si>
    <t>G11</t>
  </si>
  <si>
    <t>Arbeitslosigkeit</t>
  </si>
  <si>
    <t>G12</t>
  </si>
  <si>
    <t>Wohneigentum der privaten Haushalte</t>
  </si>
  <si>
    <t>G13</t>
  </si>
  <si>
    <t xml:space="preserve">Wohnkostenbelastung </t>
  </si>
  <si>
    <t>G14</t>
  </si>
  <si>
    <t>Wohnfläche</t>
  </si>
  <si>
    <t>G15</t>
  </si>
  <si>
    <t>Mangelhafter Gebäudezustand</t>
  </si>
  <si>
    <t>G16</t>
  </si>
  <si>
    <t>Beeinträchtigung durch Lärm, Luftverschmutzung</t>
  </si>
  <si>
    <t>G17</t>
  </si>
  <si>
    <t>Politisches Interesse</t>
  </si>
  <si>
    <t>G18</t>
  </si>
  <si>
    <t>Aktive und Engagierte</t>
  </si>
  <si>
    <t>G19</t>
  </si>
  <si>
    <t>Mangelnder sozialer Kontakt</t>
  </si>
  <si>
    <t>G20</t>
  </si>
  <si>
    <t>Wahlbeteiligung</t>
  </si>
  <si>
    <t>A</t>
  </si>
  <si>
    <t>Armut / Armutsgefährdung</t>
  </si>
  <si>
    <t>A01</t>
  </si>
  <si>
    <t>Armutsrisiko</t>
  </si>
  <si>
    <t>A02</t>
  </si>
  <si>
    <t>Wirkung von Sozialtransfers</t>
  </si>
  <si>
    <t>A03</t>
  </si>
  <si>
    <t>In Work Poverty</t>
  </si>
  <si>
    <t>A04</t>
  </si>
  <si>
    <t>Langzeitarbeitslose und Langzeiterwerbslose</t>
  </si>
  <si>
    <t>A05</t>
  </si>
  <si>
    <t>Mindestsicherung</t>
  </si>
  <si>
    <t>A06</t>
  </si>
  <si>
    <t>Vorgelagerte Leistungen</t>
  </si>
  <si>
    <t>A07</t>
  </si>
  <si>
    <t>Überschuldung</t>
  </si>
  <si>
    <t>A08</t>
  </si>
  <si>
    <t>Wohnungslosigkeit</t>
  </si>
  <si>
    <t>A09</t>
  </si>
  <si>
    <t xml:space="preserve">Materielle Deprivation </t>
  </si>
  <si>
    <t>A10</t>
  </si>
  <si>
    <t>Ohne Schulabschluss Sekundarstufe II</t>
  </si>
  <si>
    <t>A11</t>
  </si>
  <si>
    <t>Ohne Berufsausbildung</t>
  </si>
  <si>
    <t>R</t>
  </si>
  <si>
    <t>Reichtum</t>
  </si>
  <si>
    <t>R01</t>
  </si>
  <si>
    <t>Einkommensreichtum</t>
  </si>
  <si>
    <t>R02</t>
  </si>
  <si>
    <t>Top-Vermögenseinkommensbezieher</t>
  </si>
  <si>
    <t>R03</t>
  </si>
  <si>
    <t>Top-Nettovermögende</t>
  </si>
  <si>
    <t>R04</t>
  </si>
  <si>
    <t xml:space="preserve">Steuerpflichtige mit Höchststeuersatz </t>
  </si>
  <si>
    <t>R05</t>
  </si>
  <si>
    <t>Einkommensmillionäre</t>
  </si>
  <si>
    <t>R06</t>
  </si>
  <si>
    <t>Einkommensanteil der Spitzenverdiener</t>
  </si>
  <si>
    <t>R07</t>
  </si>
  <si>
    <t>Vermögensübertragungen</t>
  </si>
  <si>
    <t>…</t>
  </si>
  <si>
    <t>Verteilung der jährlichen Nettoäquivalenzeinkommen</t>
  </si>
  <si>
    <r>
      <t>SOEP</t>
    </r>
    <r>
      <rPr>
        <vertAlign val="superscript"/>
        <sz val="10"/>
        <rFont val="Arial"/>
        <family val="2"/>
      </rPr>
      <t>1)</t>
    </r>
  </si>
  <si>
    <r>
      <t>2013</t>
    </r>
    <r>
      <rPr>
        <vertAlign val="superscript"/>
        <sz val="10"/>
        <rFont val="Arial"/>
        <family val="2"/>
      </rPr>
      <t>2)</t>
    </r>
  </si>
  <si>
    <t>Gini-Koeffizient</t>
  </si>
  <si>
    <t>Palma-Ratio</t>
  </si>
  <si>
    <t>Verteilung der Nettoäquivalenzeinkommen auf Dezile</t>
  </si>
  <si>
    <r>
      <t>D</t>
    </r>
    <r>
      <rPr>
        <vertAlign val="subscript"/>
        <sz val="10"/>
        <rFont val="Arial"/>
        <family val="2"/>
      </rPr>
      <t>10</t>
    </r>
  </si>
  <si>
    <r>
      <t>D</t>
    </r>
    <r>
      <rPr>
        <vertAlign val="subscript"/>
        <sz val="10"/>
        <rFont val="Arial"/>
        <family val="2"/>
      </rPr>
      <t>9</t>
    </r>
  </si>
  <si>
    <r>
      <t>D</t>
    </r>
    <r>
      <rPr>
        <vertAlign val="subscript"/>
        <sz val="10"/>
        <rFont val="Arial"/>
        <family val="2"/>
      </rPr>
      <t>8</t>
    </r>
    <r>
      <rPr>
        <sz val="10"/>
        <color theme="1"/>
        <rFont val="Arial"/>
        <family val="2"/>
      </rPr>
      <t/>
    </r>
  </si>
  <si>
    <r>
      <t>D</t>
    </r>
    <r>
      <rPr>
        <vertAlign val="subscript"/>
        <sz val="10"/>
        <rFont val="Arial"/>
        <family val="2"/>
      </rPr>
      <t>7</t>
    </r>
    <r>
      <rPr>
        <sz val="10"/>
        <color theme="1"/>
        <rFont val="Arial"/>
        <family val="2"/>
      </rPr>
      <t/>
    </r>
  </si>
  <si>
    <r>
      <t>D</t>
    </r>
    <r>
      <rPr>
        <vertAlign val="subscript"/>
        <sz val="10"/>
        <rFont val="Arial"/>
        <family val="2"/>
      </rPr>
      <t>6</t>
    </r>
    <r>
      <rPr>
        <sz val="10"/>
        <color theme="1"/>
        <rFont val="Arial"/>
        <family val="2"/>
      </rPr>
      <t/>
    </r>
  </si>
  <si>
    <r>
      <t>D</t>
    </r>
    <r>
      <rPr>
        <vertAlign val="subscript"/>
        <sz val="10"/>
        <rFont val="Arial"/>
        <family val="2"/>
      </rPr>
      <t>5</t>
    </r>
    <r>
      <rPr>
        <sz val="10"/>
        <color theme="1"/>
        <rFont val="Arial"/>
        <family val="2"/>
      </rPr>
      <t/>
    </r>
  </si>
  <si>
    <r>
      <t>D</t>
    </r>
    <r>
      <rPr>
        <vertAlign val="subscript"/>
        <sz val="10"/>
        <rFont val="Arial"/>
        <family val="2"/>
      </rPr>
      <t>4</t>
    </r>
    <r>
      <rPr>
        <sz val="10"/>
        <color theme="1"/>
        <rFont val="Arial"/>
        <family val="2"/>
      </rPr>
      <t/>
    </r>
  </si>
  <si>
    <r>
      <t>D</t>
    </r>
    <r>
      <rPr>
        <vertAlign val="subscript"/>
        <sz val="10"/>
        <rFont val="Arial"/>
        <family val="2"/>
      </rPr>
      <t>3</t>
    </r>
    <r>
      <rPr>
        <sz val="10"/>
        <color theme="1"/>
        <rFont val="Arial"/>
        <family val="2"/>
      </rPr>
      <t/>
    </r>
  </si>
  <si>
    <r>
      <t>D</t>
    </r>
    <r>
      <rPr>
        <vertAlign val="subscript"/>
        <sz val="10"/>
        <rFont val="Arial"/>
        <family val="2"/>
      </rPr>
      <t>2</t>
    </r>
    <r>
      <rPr>
        <sz val="10"/>
        <color theme="1"/>
        <rFont val="Arial"/>
        <family val="2"/>
      </rPr>
      <t/>
    </r>
  </si>
  <si>
    <r>
      <t>D</t>
    </r>
    <r>
      <rPr>
        <vertAlign val="subscript"/>
        <sz val="10"/>
        <rFont val="Arial"/>
        <family val="2"/>
      </rPr>
      <t>1</t>
    </r>
    <r>
      <rPr>
        <sz val="10"/>
        <color theme="1"/>
        <rFont val="Arial"/>
        <family val="2"/>
      </rPr>
      <t/>
    </r>
  </si>
  <si>
    <r>
      <t>∑ D</t>
    </r>
    <r>
      <rPr>
        <vertAlign val="subscript"/>
        <sz val="10"/>
        <rFont val="Arial"/>
        <family val="2"/>
      </rPr>
      <t>6</t>
    </r>
    <r>
      <rPr>
        <sz val="10"/>
        <rFont val="Arial"/>
        <family val="2"/>
      </rPr>
      <t xml:space="preserve"> … D</t>
    </r>
    <r>
      <rPr>
        <vertAlign val="subscript"/>
        <sz val="10"/>
        <rFont val="Arial"/>
        <family val="2"/>
      </rPr>
      <t>10</t>
    </r>
  </si>
  <si>
    <r>
      <t>∑ D</t>
    </r>
    <r>
      <rPr>
        <vertAlign val="subscript"/>
        <sz val="10"/>
        <rFont val="Arial"/>
        <family val="2"/>
      </rPr>
      <t>1</t>
    </r>
    <r>
      <rPr>
        <sz val="10"/>
        <rFont val="Arial"/>
        <family val="2"/>
      </rPr>
      <t xml:space="preserve"> … D</t>
    </r>
    <r>
      <rPr>
        <vertAlign val="subscript"/>
        <sz val="10"/>
        <rFont val="Arial"/>
        <family val="2"/>
      </rPr>
      <t>5</t>
    </r>
  </si>
  <si>
    <t>Quelle: SOEP v33.1, eigene Berechnungen (IAW)</t>
  </si>
  <si>
    <t>1 // Werte mit Berücksichtigung selbstgenutzten Wohneigentums; Einkommensjahr</t>
  </si>
  <si>
    <t>2 // Zeitreihenbruch durch revidiertes Stichprobenkonzept, vgl. DIW Wochenbericht Nr 25/2015</t>
  </si>
  <si>
    <r>
      <t>EU-SILC</t>
    </r>
    <r>
      <rPr>
        <vertAlign val="superscript"/>
        <sz val="10"/>
        <rFont val="Arial"/>
        <family val="2"/>
      </rPr>
      <t>1)</t>
    </r>
  </si>
  <si>
    <t>Quellen: EU-SILC, eigene Berechnungen (IAW)</t>
  </si>
  <si>
    <r>
      <t>EVS</t>
    </r>
    <r>
      <rPr>
        <vertAlign val="superscript"/>
        <sz val="10"/>
        <rFont val="Arial"/>
        <family val="2"/>
      </rPr>
      <t>1)</t>
    </r>
  </si>
  <si>
    <t>1 // Werte mit Berücksichtigung selbstgenutzten Wohneigentums</t>
  </si>
  <si>
    <t>Quelle: EVS (98%-Stichprobe), eigene Berechnungen (IAW)</t>
  </si>
  <si>
    <t>Verteilung des individuellen Nettovermögens</t>
  </si>
  <si>
    <t>SOEP</t>
  </si>
  <si>
    <t>Verteilung der Nettovermögen auf Dezile</t>
  </si>
  <si>
    <t>Verteilung des Nettovermögens der Haushalte</t>
  </si>
  <si>
    <t>EVS</t>
  </si>
  <si>
    <t>Geschlechterverteilung, Altersaufbau, Erwerbsstruktur, Migrationshintergrund und Haushaltsstruktur der Bevölkerung</t>
  </si>
  <si>
    <t>Anteile an der jeweiligen Population</t>
  </si>
  <si>
    <r>
      <t xml:space="preserve">2011 </t>
    </r>
    <r>
      <rPr>
        <vertAlign val="superscript"/>
        <sz val="10"/>
        <rFont val="Arial"/>
        <family val="2"/>
      </rPr>
      <t>1</t>
    </r>
  </si>
  <si>
    <t>Insgesamt</t>
  </si>
  <si>
    <t>Differenzierung nach Geschlecht</t>
  </si>
  <si>
    <t>männlich</t>
  </si>
  <si>
    <t>weiblich</t>
  </si>
  <si>
    <t>Differenzierung nach Alter</t>
  </si>
  <si>
    <t>unter 18 Jahre</t>
  </si>
  <si>
    <t>18 bis 24 Jahre</t>
  </si>
  <si>
    <t>25 bis 49 Jahre</t>
  </si>
  <si>
    <t>50 bis 64 Jahre</t>
  </si>
  <si>
    <t xml:space="preserve">65 Jahre und älter </t>
  </si>
  <si>
    <t>Differenzierung nach Erwerbsstatus</t>
  </si>
  <si>
    <t>Erwerbstätige</t>
  </si>
  <si>
    <t>Erwerbslose</t>
  </si>
  <si>
    <t>Nichterwerbspersonen</t>
  </si>
  <si>
    <r>
      <t>darunter im erwerbsfähigen Alter</t>
    </r>
    <r>
      <rPr>
        <vertAlign val="superscript"/>
        <sz val="10"/>
        <rFont val="Calibri"/>
        <family val="2"/>
        <scheme val="minor"/>
      </rPr>
      <t>2</t>
    </r>
  </si>
  <si>
    <t>übrige Nichterwerbspersonen</t>
  </si>
  <si>
    <t>Differenzierung nach Migrationshintergrund</t>
  </si>
  <si>
    <t>ohne Migrationshintergrund</t>
  </si>
  <si>
    <t>-</t>
  </si>
  <si>
    <t>mit Migrationshintergrund</t>
  </si>
  <si>
    <t>Differenzierung nach Haushaltstyp</t>
  </si>
  <si>
    <t>Alleinlebend</t>
  </si>
  <si>
    <t>Alleinerziehend</t>
  </si>
  <si>
    <t>Paar ohne Kind</t>
  </si>
  <si>
    <t>Paar mit 1 Kind</t>
  </si>
  <si>
    <t>Paar mit 2 Kindern</t>
  </si>
  <si>
    <t>Paar mit 3 und mehr Kindern</t>
  </si>
  <si>
    <t>Sonstige</t>
  </si>
  <si>
    <t>Mikrozensus</t>
  </si>
  <si>
    <t>Absolute Zahl der Personen in 1000</t>
  </si>
  <si>
    <r>
      <t xml:space="preserve">2012 </t>
    </r>
    <r>
      <rPr>
        <vertAlign val="superscript"/>
        <sz val="10"/>
        <rFont val="Arial"/>
        <family val="2"/>
      </rPr>
      <t>1</t>
    </r>
  </si>
  <si>
    <r>
      <t xml:space="preserve">2013 </t>
    </r>
    <r>
      <rPr>
        <vertAlign val="superscript"/>
        <sz val="10"/>
        <rFont val="Arial"/>
        <family val="2"/>
      </rPr>
      <t>1</t>
    </r>
  </si>
  <si>
    <r>
      <t xml:space="preserve">2014 </t>
    </r>
    <r>
      <rPr>
        <vertAlign val="superscript"/>
        <sz val="10"/>
        <rFont val="Arial"/>
        <family val="2"/>
      </rPr>
      <t>1</t>
    </r>
  </si>
  <si>
    <t>bis 15 Jahre</t>
  </si>
  <si>
    <t>15 bis 24 Jahre</t>
  </si>
  <si>
    <r>
      <t>Nichterwerbspersonen</t>
    </r>
    <r>
      <rPr>
        <vertAlign val="superscript"/>
        <sz val="10"/>
        <rFont val="Arial"/>
        <family val="2"/>
      </rPr>
      <t>2</t>
    </r>
  </si>
  <si>
    <t>Übrige Personen</t>
  </si>
  <si>
    <r>
      <t>Differenzierung nach Migrationshintergrund</t>
    </r>
    <r>
      <rPr>
        <b/>
        <vertAlign val="superscript"/>
        <sz val="10"/>
        <color theme="2" tint="-0.499984740745262"/>
        <rFont val="Arial"/>
        <family val="2"/>
      </rPr>
      <t>3</t>
    </r>
  </si>
  <si>
    <r>
      <t>Differenzierung nach Haushaltstyp</t>
    </r>
    <r>
      <rPr>
        <b/>
        <vertAlign val="superscript"/>
        <sz val="10"/>
        <color theme="2" tint="-0.499984740745262"/>
        <rFont val="Arial"/>
        <family val="2"/>
      </rPr>
      <t>4</t>
    </r>
  </si>
  <si>
    <t>1 // Hochrechnung ab 2011 anhand der Bevölkerungsfortschreibung auf Basis des Zensus 2011.</t>
  </si>
  <si>
    <t>2 // d.h. im Alter von 15-64 Jahren</t>
  </si>
  <si>
    <t>Quelle: Mikrozensus (Statistisches Bundesamt)</t>
  </si>
  <si>
    <t>Durchschnittliche Lebenserwartung bei Geburt</t>
  </si>
  <si>
    <t>In Jahren</t>
  </si>
  <si>
    <t>1992 / 1994</t>
  </si>
  <si>
    <t>1994 / 1996</t>
  </si>
  <si>
    <t>1996 / 1998</t>
  </si>
  <si>
    <t>1998 / 2000</t>
  </si>
  <si>
    <t>2000 / 2002</t>
  </si>
  <si>
    <t>2003 / 2005</t>
  </si>
  <si>
    <t>2004 / 2006</t>
  </si>
  <si>
    <t>2005 / 2007</t>
  </si>
  <si>
    <t>2006 / 2008</t>
  </si>
  <si>
    <t>2007 / 2009</t>
  </si>
  <si>
    <t>2008 / 2010</t>
  </si>
  <si>
    <t>2009 / 2011</t>
  </si>
  <si>
    <t>2010 / 2012</t>
  </si>
  <si>
    <t>2011 / 2013</t>
  </si>
  <si>
    <t>2012 / 2014</t>
  </si>
  <si>
    <t>2013 / 2015</t>
  </si>
  <si>
    <t>2014 / 2016</t>
  </si>
  <si>
    <t>Männer</t>
  </si>
  <si>
    <t>Frauen</t>
  </si>
  <si>
    <t>Quelle: Periodensterbetafeln des Statistischen Bundesamtes</t>
  </si>
  <si>
    <t>Gesundheitszustand</t>
  </si>
  <si>
    <r>
      <t>Gute oder sehr gute Gesundheit</t>
    </r>
    <r>
      <rPr>
        <b/>
        <vertAlign val="superscript"/>
        <sz val="11"/>
        <color theme="4"/>
        <rFont val="Arial"/>
        <family val="2"/>
      </rPr>
      <t>1</t>
    </r>
  </si>
  <si>
    <t>Bevölkerungsanteil mit subjektiv 
guter oder sehr guter Gesundheit</t>
  </si>
  <si>
    <r>
      <t>2014</t>
    </r>
    <r>
      <rPr>
        <vertAlign val="superscript"/>
        <sz val="10"/>
        <rFont val="Arial"/>
        <family val="2"/>
      </rPr>
      <t>2)</t>
    </r>
  </si>
  <si>
    <r>
      <t>Differenzierung nach Nettoäquivalenzeinkommen</t>
    </r>
    <r>
      <rPr>
        <b/>
        <vertAlign val="superscript"/>
        <sz val="10"/>
        <color theme="2" tint="-0.499984740745262"/>
        <rFont val="Arial"/>
        <family val="2"/>
      </rPr>
      <t>3</t>
    </r>
  </si>
  <si>
    <t>geringes Einkommen</t>
  </si>
  <si>
    <t>mittleres Einkommen</t>
  </si>
  <si>
    <t>hohes Einkommen</t>
  </si>
  <si>
    <t>1 // Selbsteinschätzung des allgemeinen Gesundheitszustandes als „sehr gut“ oder „gut“ und keine Behinderung.</t>
  </si>
  <si>
    <t>3 // Die Einkommensgrenzen wurden bei 60 und 200 Prozent des Einkommensmedian gezogen.</t>
  </si>
  <si>
    <r>
      <t>Gesundheitliche Beeinträchtigungen</t>
    </r>
    <r>
      <rPr>
        <b/>
        <vertAlign val="superscript"/>
        <sz val="11"/>
        <color theme="4"/>
        <rFont val="Arial"/>
        <family val="2"/>
      </rPr>
      <t>1</t>
    </r>
  </si>
  <si>
    <t xml:space="preserve">Bevölkerungsanteil mit subjektiv beeinträchtigter Gesundheit </t>
  </si>
  <si>
    <t>1 // Gesundheitliche Beeinträchtigung: Selbsteinschätzung des allgemeinen Gesundheitszustandes als „weniger gut“ oder „schlecht“ und in mindestens drei von fünf vorgegebenen Bereichen „stark“ bzw. „oft“ oder „immer“ funktionell eingeschränkt.</t>
  </si>
  <si>
    <t>Schwerbehinderte Personen</t>
  </si>
  <si>
    <t>Relativer Anteil der Personen mit einem Grad der Behinderung von 50 und mehr an der jeweiligen Teilpopulation</t>
  </si>
  <si>
    <r>
      <t>2014</t>
    </r>
    <r>
      <rPr>
        <vertAlign val="superscript"/>
        <sz val="10"/>
        <rFont val="Arial"/>
        <family val="2"/>
      </rPr>
      <t>1)</t>
    </r>
  </si>
  <si>
    <r>
      <t>Differenzierung nach Nettoäquivalenzeinkommen</t>
    </r>
    <r>
      <rPr>
        <b/>
        <vertAlign val="superscript"/>
        <sz val="10"/>
        <color theme="2" tint="-0.499984740745262"/>
        <rFont val="Arial"/>
        <family val="2"/>
      </rPr>
      <t>2</t>
    </r>
  </si>
  <si>
    <t>1 // Zeitreihenbruch durch revidiertes Stichprobenkonzept, vgl. DIW Wochenbericht Nr 25/2015</t>
  </si>
  <si>
    <t>2 // Die Einkommensgrenzen wurden bei 60 und 200 Prozent des Einkommensmedian gezogen.</t>
  </si>
  <si>
    <t>Zahl und Quote der in Einrichtungen und in der Tagespflege betreuten Kinder</t>
  </si>
  <si>
    <r>
      <t xml:space="preserve">Betreuungsquote </t>
    </r>
    <r>
      <rPr>
        <b/>
        <vertAlign val="superscript"/>
        <sz val="10"/>
        <color theme="1" tint="0.34998626667073579"/>
        <rFont val="Arial"/>
        <family val="2"/>
      </rPr>
      <t>1</t>
    </r>
  </si>
  <si>
    <t>unter 3 Jahre</t>
  </si>
  <si>
    <t>3 - 5 Jahre</t>
  </si>
  <si>
    <t>6 - 13 Jahre</t>
  </si>
  <si>
    <t>Betreute Kinder absolut in 1.000</t>
  </si>
  <si>
    <t>1// Kinder in Tageseinrichtungen und Kinder in öffentlich geförderter Kindertagespflege, die nicht zusätzlich eine Tageseinrichtung oder eine Ganztagsschule besuchen, bezogen auf die Bevölkerung in der jeweiligen Altersgruppe am 31.12. des Vorjahres.</t>
  </si>
  <si>
    <t>Quelle: Statistiken der Kinder- und Jugendhilfe des Statistischen Bundesamtes</t>
  </si>
  <si>
    <t>Ausgaben (Grundmittel) der öffentlichen Haushalte für Bildung in EUR je Einwohner</t>
  </si>
  <si>
    <t>Ist-Werte</t>
  </si>
  <si>
    <t>vorläufige Ist-Werte</t>
  </si>
  <si>
    <t>Soll-Werte</t>
  </si>
  <si>
    <r>
      <t xml:space="preserve">2011 </t>
    </r>
    <r>
      <rPr>
        <vertAlign val="superscript"/>
        <sz val="10"/>
        <color theme="1"/>
        <rFont val="Arial"/>
        <family val="2"/>
      </rPr>
      <t>1</t>
    </r>
  </si>
  <si>
    <r>
      <t>2012</t>
    </r>
    <r>
      <rPr>
        <vertAlign val="superscript"/>
        <sz val="10"/>
        <color theme="1"/>
        <rFont val="Arial"/>
        <family val="2"/>
      </rPr>
      <t xml:space="preserve"> 2</t>
    </r>
  </si>
  <si>
    <r>
      <t xml:space="preserve">2013 </t>
    </r>
    <r>
      <rPr>
        <vertAlign val="superscript"/>
        <sz val="10"/>
        <color theme="1"/>
        <rFont val="Arial"/>
        <family val="2"/>
      </rPr>
      <t>2</t>
    </r>
  </si>
  <si>
    <r>
      <t xml:space="preserve">2014 </t>
    </r>
    <r>
      <rPr>
        <vertAlign val="superscript"/>
        <sz val="10"/>
        <color theme="1"/>
        <rFont val="Arial"/>
        <family val="2"/>
      </rPr>
      <t>2</t>
    </r>
  </si>
  <si>
    <t>Schule und Schulverwaltung</t>
  </si>
  <si>
    <t>Hochschulen</t>
  </si>
  <si>
    <t>Förderung des Bildungswesens</t>
  </si>
  <si>
    <t>Sonstiges Bildungswesen</t>
  </si>
  <si>
    <t>Jugendarbeit, Tageseinrichtungen für Kinder</t>
  </si>
  <si>
    <t>Bildungswesen (einschl. Jugendarbeit, Tageseinrichtungen für Kinder)</t>
  </si>
  <si>
    <t>1 // ab 2011 Auswertungen auf Basis des Zensus 2011</t>
  </si>
  <si>
    <t>2 // vorläufige Werte</t>
  </si>
  <si>
    <t>Quelle: Bildungsfinanzbericht des Statistischen Bundesamtes</t>
  </si>
  <si>
    <t>Personen mit hoher Bildung</t>
  </si>
  <si>
    <r>
      <t xml:space="preserve">Anteil der Personen mit </t>
    </r>
    <r>
      <rPr>
        <b/>
        <u/>
        <sz val="9"/>
        <color theme="1" tint="0.34998626667073579"/>
        <rFont val="Arial"/>
        <family val="2"/>
      </rPr>
      <t>hoher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</si>
  <si>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Differenzierung nach West-/Ostdeutschland</t>
  </si>
  <si>
    <t>Westdeutschland</t>
  </si>
  <si>
    <t>Ostdeutschland</t>
  </si>
  <si>
    <t>Differenzierung nach Erwerbsstatus (18 Jahre und älter)</t>
  </si>
  <si>
    <t>Erwerbstätig</t>
  </si>
  <si>
    <t>Arbeitslos</t>
  </si>
  <si>
    <t>Rentner/Pensionär</t>
  </si>
  <si>
    <t>Differenzierung nach Wohnstatus</t>
  </si>
  <si>
    <t>Eigentümerhaushalt oder mietfrei</t>
  </si>
  <si>
    <t>Mieterhaushalt</t>
  </si>
  <si>
    <t>1 // Hohe Bildung meint, dass ein Abschluss von zumindest einer Fachschule oder Berufakademie erreicht wurde (ISCED 97 Level 5 oder 6).</t>
  </si>
  <si>
    <t>Personen mit geringer Bildung</t>
  </si>
  <si>
    <r>
      <t xml:space="preserve">Anteil der Personen mit </t>
    </r>
    <r>
      <rPr>
        <b/>
        <u/>
        <sz val="9"/>
        <color theme="1" tint="0.34998626667073579"/>
        <rFont val="Arial"/>
        <family val="2"/>
      </rPr>
      <t>geringer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</si>
  <si>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1 // Geringe Bildung bedeutet, dass lediglich der Schulpflicht genügt wurde, aber keine berufliche Ausbildung vorliegt (ISCED 97 Level &lt;= 2).</t>
  </si>
  <si>
    <t>Erwerbstätigenquote</t>
  </si>
  <si>
    <t xml:space="preserve">Anteile an allen Personen in der jeweiligen Altersgruppe </t>
  </si>
  <si>
    <r>
      <t>2010</t>
    </r>
    <r>
      <rPr>
        <vertAlign val="superscript"/>
        <sz val="10"/>
        <color theme="1"/>
        <rFont val="Arial"/>
        <family val="2"/>
      </rPr>
      <t>1)</t>
    </r>
  </si>
  <si>
    <r>
      <t>2011</t>
    </r>
    <r>
      <rPr>
        <vertAlign val="superscript"/>
        <sz val="10"/>
        <color theme="1"/>
        <rFont val="Arial"/>
        <family val="2"/>
      </rPr>
      <t>1)</t>
    </r>
  </si>
  <si>
    <t>Erwerbstätigenquote für 20-64-Jährige</t>
  </si>
  <si>
    <t>insgesamt</t>
  </si>
  <si>
    <t>Erwerbstätigenquote für 55-64-Jährige</t>
  </si>
  <si>
    <t>1// Aufgrund methodischer Umstellungen sind die Jahresergebnisse mit denen der Vorjahre nur eingeschränkt vergleichbar.</t>
  </si>
  <si>
    <t>Quelle: Arbeitskräfteerhebung (Eurostat)</t>
  </si>
  <si>
    <t>Zahl der Arbeitslosen und Unterbeschäftigten sowie die Arbeitslosenquote (Jahresdurchschnitte)</t>
  </si>
  <si>
    <t>Anzahl in 1.000</t>
  </si>
  <si>
    <t>Arbeitslose insgesamt in 1.000</t>
  </si>
  <si>
    <t>Unterbeschäftigung ohne Kurzarbeit in 1.000</t>
  </si>
  <si>
    <t>Arbeitslosenquote</t>
  </si>
  <si>
    <t>Quelle: Statistik der Bundesagentur für Arbeit</t>
  </si>
  <si>
    <t>Wohneigentumsquote nach Höhe des Einkommens und der Siedlungsstruktur</t>
  </si>
  <si>
    <t>Anteil an allen Haushalten der jeweiligen Kategorie</t>
  </si>
  <si>
    <t>Eigentümerhaushalte</t>
  </si>
  <si>
    <t>Mieterhaushalte</t>
  </si>
  <si>
    <r>
      <t>bei geringem Äquivalenzeinkommen</t>
    </r>
    <r>
      <rPr>
        <b/>
        <vertAlign val="superscript"/>
        <sz val="10"/>
        <color theme="1" tint="0.499984740745262"/>
        <rFont val="Arial"/>
        <family val="2"/>
      </rPr>
      <t>2</t>
    </r>
  </si>
  <si>
    <r>
      <t>bei mittlerem Äquivalenzeinkommen</t>
    </r>
    <r>
      <rPr>
        <b/>
        <vertAlign val="superscript"/>
        <sz val="10"/>
        <color theme="1" tint="0.499984740745262"/>
        <rFont val="Arial"/>
        <family val="2"/>
      </rPr>
      <t>2</t>
    </r>
  </si>
  <si>
    <r>
      <t>bei hohem Äquivalenzeinkommen</t>
    </r>
    <r>
      <rPr>
        <b/>
        <vertAlign val="superscript"/>
        <sz val="10"/>
        <color theme="1" tint="0.499984740745262"/>
        <rFont val="Arial"/>
        <family val="2"/>
      </rPr>
      <t>2</t>
    </r>
  </si>
  <si>
    <r>
      <t>bei hohem Grad der Verstädterung (städtischer Raum)</t>
    </r>
    <r>
      <rPr>
        <b/>
        <vertAlign val="superscript"/>
        <sz val="10"/>
        <color theme="1" tint="0.499984740745262"/>
        <rFont val="Arial"/>
        <family val="2"/>
      </rPr>
      <t>3</t>
    </r>
  </si>
  <si>
    <r>
      <t>bei geringem Grad der Verstädterung (ländlicher Raum)</t>
    </r>
    <r>
      <rPr>
        <b/>
        <vertAlign val="superscript"/>
        <sz val="10"/>
        <color theme="1" tint="0.499984740745262"/>
        <rFont val="Arial"/>
        <family val="2"/>
      </rPr>
      <t>3</t>
    </r>
  </si>
  <si>
    <t>2 // Die Einkommensgrenzen wurden bei 60% und 200% des Median des Vorjahreseinkommens gezogen.</t>
  </si>
  <si>
    <t>3 // Auf Basis der Siedlungsstrukturellen Regionsgrundtypen des BBSR</t>
  </si>
  <si>
    <t>Eigentumsverhältnisse und Einkommen</t>
  </si>
  <si>
    <r>
      <t>bei geringem Äquivalenzeinkommen</t>
    </r>
    <r>
      <rPr>
        <b/>
        <vertAlign val="superscript"/>
        <sz val="10"/>
        <color theme="1" tint="0.499984740745262"/>
        <rFont val="Arial"/>
        <family val="2"/>
      </rPr>
      <t>1</t>
    </r>
  </si>
  <si>
    <r>
      <t>bei mittlerem Äquivalenzeinkommen</t>
    </r>
    <r>
      <rPr>
        <b/>
        <vertAlign val="superscript"/>
        <sz val="10"/>
        <color theme="1" tint="0.499984740745262"/>
        <rFont val="Arial"/>
        <family val="2"/>
      </rPr>
      <t>1</t>
    </r>
  </si>
  <si>
    <r>
      <t>bei hohem Äquivalenzeinkommen</t>
    </r>
    <r>
      <rPr>
        <b/>
        <vertAlign val="superscript"/>
        <sz val="10"/>
        <color theme="1" tint="0.499984740745262"/>
        <rFont val="Arial"/>
        <family val="2"/>
      </rPr>
      <t>1</t>
    </r>
  </si>
  <si>
    <t>1 // Die Einkommensgrenzen wurden bei  60 und 200 Prozent des Einkommensmedian gezogen.</t>
  </si>
  <si>
    <t>Belastung durch hohe Wohnkosten</t>
  </si>
  <si>
    <r>
      <t>Quote der Überbelastung durch Wohnkosten (höher als 40% des verfügbaren Haushaltseinkommens)</t>
    </r>
    <r>
      <rPr>
        <b/>
        <vertAlign val="superscript"/>
        <sz val="10"/>
        <color theme="1" tint="0.34998626667073579"/>
        <rFont val="Arial"/>
        <family val="2"/>
      </rPr>
      <t>1</t>
    </r>
  </si>
  <si>
    <t>bis 17 Jahre</t>
  </si>
  <si>
    <t>Differenzierung nach Nettoäquivalenzeinkommen</t>
  </si>
  <si>
    <t>1. Quintil</t>
  </si>
  <si>
    <t>2. Quintil</t>
  </si>
  <si>
    <t>3. Quintil</t>
  </si>
  <si>
    <t>4. Quintil</t>
  </si>
  <si>
    <t>5. Quintil</t>
  </si>
  <si>
    <t>Differenzierung nach Armutsrisko</t>
  </si>
  <si>
    <t>unter 60% des medianen Äquivalenzeinkommens</t>
  </si>
  <si>
    <t>über 60% des medianen Äquivalenzeinkommens</t>
  </si>
  <si>
    <t>Eigentümerhaushalt ohne Hypothekenbelastung</t>
  </si>
  <si>
    <t>Eigentümerhaushalt mit Hypothekenbelastung</t>
  </si>
  <si>
    <t>Mieterhaushalt - vergünstigte Miete oder mietfrei</t>
  </si>
  <si>
    <t>Mieterhaushalt - freier Wohnungsmarkt</t>
  </si>
  <si>
    <t>Differenzierung nach Staatsangehörigkeit</t>
  </si>
  <si>
    <t>Deutsche Staatsangehörigkeit</t>
  </si>
  <si>
    <t>keine deutsche Staatsangehörigkeit</t>
  </si>
  <si>
    <t>keine Angaben zur Staatsangehörigkeit</t>
  </si>
  <si>
    <t>1 // Diese Kennzahl entspricht dem Eurostat-Indikator "Housing cost overburden rate"; Einkommensjahr</t>
  </si>
  <si>
    <t>Quelle: EU-SILC, Eurostat und eigene Berechnungen (IAW)</t>
  </si>
  <si>
    <t>Mittlere Wohnkostenbelastung</t>
  </si>
  <si>
    <r>
      <t>Verteilung der Bevölkerung nach Wohnkosten-belastung in % des verfügbaren Nettoeinkommens</t>
    </r>
    <r>
      <rPr>
        <b/>
        <vertAlign val="superscript"/>
        <sz val="10"/>
        <color theme="1" tint="0.34998626667073579"/>
        <rFont val="Arial"/>
        <family val="2"/>
      </rPr>
      <t>2</t>
    </r>
  </si>
  <si>
    <t>höher als 40</t>
  </si>
  <si>
    <t>höher als 50</t>
  </si>
  <si>
    <t>höher als 60</t>
  </si>
  <si>
    <t>höher als 75</t>
  </si>
  <si>
    <r>
      <t>Median der Wohnkostenbelastung</t>
    </r>
    <r>
      <rPr>
        <b/>
        <vertAlign val="superscript"/>
        <sz val="10"/>
        <color theme="1" tint="0.34998626667073579"/>
        <rFont val="Arial"/>
        <family val="2"/>
      </rPr>
      <t>3</t>
    </r>
    <r>
      <rPr>
        <b/>
        <sz val="10"/>
        <color theme="1" tint="0.34998626667073579"/>
        <rFont val="Arial"/>
        <family val="2"/>
      </rPr>
      <t xml:space="preserve"> (in Prozent des verfügbaren Nettoeinkommens)</t>
    </r>
  </si>
  <si>
    <r>
      <t>Differenzierung nach Haushaltstyp</t>
    </r>
    <r>
      <rPr>
        <b/>
        <vertAlign val="superscript"/>
        <sz val="10"/>
        <color theme="2" tint="-0.499984740745262"/>
        <rFont val="Calibri"/>
        <family val="2"/>
        <scheme val="minor"/>
      </rPr>
      <t>2</t>
    </r>
  </si>
  <si>
    <t>Unter 60% des medianen Äquivalenzeinkommens</t>
  </si>
  <si>
    <t>Über 60% des medianen Äquivalenzeinkommens</t>
  </si>
  <si>
    <t>2 // Einkommensjahr</t>
  </si>
  <si>
    <t>3 // Diese Kennzahl entspricht dem Eurostat-Indikator "Median of the housing cost burden distribution"</t>
  </si>
  <si>
    <t>Äquivalenzgewichtete Wohnfläche</t>
  </si>
  <si>
    <r>
      <t>Äquivalenzgewichtete Wohnfläche</t>
    </r>
    <r>
      <rPr>
        <b/>
        <vertAlign val="superscript"/>
        <sz val="10"/>
        <color theme="1" tint="0.34998626667073579"/>
        <rFont val="Arial"/>
        <family val="2"/>
      </rPr>
      <t>1</t>
    </r>
    <r>
      <rPr>
        <b/>
        <sz val="10"/>
        <color theme="1" tint="0.34998626667073579"/>
        <rFont val="Arial"/>
        <family val="2"/>
      </rPr>
      <t xml:space="preserve"> in Quadratmetern</t>
    </r>
  </si>
  <si>
    <t>Differenzierung nach Siedlungsstruktur</t>
  </si>
  <si>
    <t>Städtischer Raum</t>
  </si>
  <si>
    <t>Ländlicher Raum</t>
  </si>
  <si>
    <t xml:space="preserve">1 // Die äquivalenzgewichtete Wohnfläche ist die mit der neuen OECD-Skala gewichtete Quadratmeterzahl der Wohnung </t>
  </si>
  <si>
    <r>
      <t>Personen in Haushalten, die den Gebäudezustand als "renovierungsbedürftig/abbruchreif"</t>
    </r>
    <r>
      <rPr>
        <b/>
        <vertAlign val="superscript"/>
        <sz val="11"/>
        <color theme="4"/>
        <rFont val="Arial"/>
        <family val="2"/>
      </rPr>
      <t>1</t>
    </r>
    <r>
      <rPr>
        <b/>
        <sz val="11"/>
        <color theme="4"/>
        <rFont val="Arial"/>
        <family val="2"/>
      </rPr>
      <t xml:space="preserve"> bezeichnen</t>
    </r>
  </si>
  <si>
    <t>Anteil an der Population</t>
  </si>
  <si>
    <t>1 // Die Befragten konnten einen der folgenden vier Skalenwerten wählen:</t>
  </si>
  <si>
    <t xml:space="preserve">  [1] In gutem Zustand</t>
  </si>
  <si>
    <t xml:space="preserve">  [2] Teilweise renovierungbedürftig</t>
  </si>
  <si>
    <t xml:space="preserve">  [3] Ganz renovierungbedürftig</t>
  </si>
  <si>
    <t xml:space="preserve">  [4] Abbruchreif</t>
  </si>
  <si>
    <r>
      <t>Personen, die sich durch Lärm oder Luftverschmutzung stark oder sehr stark beeinträchtigt sehen</t>
    </r>
    <r>
      <rPr>
        <b/>
        <vertAlign val="superscript"/>
        <sz val="11"/>
        <color theme="4"/>
        <rFont val="Arial"/>
        <family val="2"/>
      </rPr>
      <t>1</t>
    </r>
    <r>
      <rPr>
        <b/>
        <sz val="11"/>
        <color theme="4"/>
        <rFont val="Arial"/>
        <family val="2"/>
      </rPr>
      <t xml:space="preserve"> </t>
    </r>
  </si>
  <si>
    <t xml:space="preserve">1 // Die Befragten konnten den Grad ihrer Beeinträchtigung durch mangelnde Luftqualität oder Lärm auf Skalen mit folgenden Ausprägungen wählen: </t>
  </si>
  <si>
    <t xml:space="preserve">  [1] Gar nicht</t>
  </si>
  <si>
    <t xml:space="preserve">  [2] Gering</t>
  </si>
  <si>
    <t xml:space="preserve">  [3] Gerade ertraeglich</t>
  </si>
  <si>
    <t xml:space="preserve">  [4] Stark</t>
  </si>
  <si>
    <t xml:space="preserve">  [5] Sehr stark</t>
  </si>
  <si>
    <t xml:space="preserve">Der Befragte gilt dann als beeinträchtigt, wenn er auf mindestens einer der Skalen einen Wert von 4 oder höher angegeben hat. </t>
  </si>
  <si>
    <t>Personen mit starkem politischen Interesse</t>
  </si>
  <si>
    <r>
      <t xml:space="preserve">Bevölkerungsanteil mit </t>
    </r>
    <r>
      <rPr>
        <b/>
        <u/>
        <sz val="10"/>
        <color theme="1" tint="0.34998626667073579"/>
        <rFont val="Arial"/>
        <family val="2"/>
      </rPr>
      <t>starkem</t>
    </r>
    <r>
      <rPr>
        <b/>
        <sz val="10"/>
        <color theme="1" tint="0.34998626667073579"/>
        <rFont val="Arial"/>
        <family val="2"/>
      </rPr>
      <t xml:space="preserve"> politischen Interesse</t>
    </r>
    <r>
      <rPr>
        <b/>
        <vertAlign val="superscript"/>
        <sz val="10"/>
        <color theme="1" tint="0.34998626667073579"/>
        <rFont val="Arial"/>
        <family val="2"/>
      </rPr>
      <t>1</t>
    </r>
  </si>
  <si>
    <t xml:space="preserve">1 // Die Befragten konnten ihr Interesse an Politik an Hand einer Skala mit vier Abstufungen darstellen: </t>
  </si>
  <si>
    <t xml:space="preserve">  [1] Sehr stark   [2] Stark   [3] Nicht so stark   [4] überhaupt nicht</t>
  </si>
  <si>
    <t>Personen mit geringem politischen Interesse</t>
  </si>
  <si>
    <r>
      <t xml:space="preserve">Bevölkerungsanteil mit </t>
    </r>
    <r>
      <rPr>
        <b/>
        <u/>
        <sz val="10"/>
        <color theme="1" tint="0.34998626667073579"/>
        <rFont val="Arial"/>
        <family val="2"/>
      </rPr>
      <t>geringem</t>
    </r>
    <r>
      <rPr>
        <b/>
        <sz val="10"/>
        <color theme="1" tint="0.34998626667073579"/>
        <rFont val="Arial"/>
        <family val="2"/>
      </rPr>
      <t xml:space="preserve"> politischen Interesse</t>
    </r>
    <r>
      <rPr>
        <b/>
        <vertAlign val="superscript"/>
        <sz val="10"/>
        <color theme="1" tint="0.34998626667073579"/>
        <rFont val="Arial"/>
        <family val="2"/>
      </rPr>
      <t>1</t>
    </r>
  </si>
  <si>
    <t>Ein geringes Interesse liegt dann vor, wenn Position 4 gewählt wurde</t>
  </si>
  <si>
    <t>Personen, die freiwillig engagiert sind</t>
  </si>
  <si>
    <t>14 bis 17 Jahre</t>
  </si>
  <si>
    <t>18 bis 29 Jahre</t>
  </si>
  <si>
    <t>30 bis 44 Jahre</t>
  </si>
  <si>
    <t>45 bis 54 Jahre</t>
  </si>
  <si>
    <t>55 bis 64 Jahre</t>
  </si>
  <si>
    <t>65 bis 74 Jahre</t>
  </si>
  <si>
    <t xml:space="preserve">75 Jahre und älter </t>
  </si>
  <si>
    <r>
      <t>Differenzierung nach Haushaltstyp</t>
    </r>
    <r>
      <rPr>
        <b/>
        <vertAlign val="superscript"/>
        <sz val="10"/>
        <color theme="1" tint="0.499984740745262"/>
        <rFont val="Arial"/>
        <family val="2"/>
      </rPr>
      <t>1</t>
    </r>
  </si>
  <si>
    <t>Paare ohne Kinder</t>
  </si>
  <si>
    <t>Paare mit Kind/Kindern</t>
  </si>
  <si>
    <r>
      <t>Differenzierung nach Erwerbsstatus</t>
    </r>
    <r>
      <rPr>
        <b/>
        <vertAlign val="superscript"/>
        <sz val="10"/>
        <color theme="1" tint="0.499984740745262"/>
        <rFont val="Arial"/>
        <family val="2"/>
      </rPr>
      <t>2</t>
    </r>
  </si>
  <si>
    <t>Schule, Ausbild., Dienst</t>
  </si>
  <si>
    <t>Hausfrau/-mann</t>
  </si>
  <si>
    <r>
      <t>Differenzierung nach Einkommen</t>
    </r>
    <r>
      <rPr>
        <b/>
        <vertAlign val="superscript"/>
        <sz val="10"/>
        <color theme="2" tint="-0.499984740745262"/>
        <rFont val="Arial"/>
        <family val="2"/>
      </rPr>
      <t>3</t>
    </r>
  </si>
  <si>
    <t>sehr schlechte Einkommensverhältnisse (Skala:1)</t>
  </si>
  <si>
    <t>mittlere Einkommensverhältnisse (Skala:2-4)</t>
  </si>
  <si>
    <t>sehr gute Einkommensverhältnisse (Skala:5)</t>
  </si>
  <si>
    <r>
      <t>Differenzierung nach Migrationshintergrund</t>
    </r>
    <r>
      <rPr>
        <b/>
        <vertAlign val="superscript"/>
        <sz val="10"/>
        <color theme="2" tint="-0.499984740745262"/>
        <rFont val="Arial"/>
        <family val="2"/>
      </rPr>
      <t>4</t>
    </r>
  </si>
  <si>
    <t>deutsche Staatsangehörigkeit</t>
  </si>
  <si>
    <t>1 // Die Differenzierung nach Haushaltstyp ist nicht in allen Jahren vollständig möglich: 2009: keine Information, ob Person mit Partner zusammenlebt.</t>
  </si>
  <si>
    <t>2 // Erwerbsstatus: "Schule, Ausbild., Dienst": Aktuell geleisteter Zivil- und Wehrdienst wurde nur 2009 erfragt, freiwilliger Wehrdienst wurde nur 2014 erfragt.</t>
  </si>
  <si>
    <t>3 // Die der Tabelle zugrunde liegende Befragung "Freiwilligensurvey" erlaubt keine direkte Berechnung der Einkommenshöhe. Allerdings können die Befragten angeben, wo sie ihr Einkommen auf einer fünfstelligen Skala einordnen. Diese indirekte Einkommensangabe wurde hier zur Identifikation der einkommensreichen Teilpopulation verwendet. Als einkommensreich gilt folglich, wer seine Einkommensverhältnisse als "sehr gut" einordnet.</t>
  </si>
  <si>
    <t xml:space="preserve">4 // 2014 liegen im Freiwilligensurvey erstmalig ausführliche Informationen zur Bestimmung des Migrationshintergrundes nach dem Konzept des Statistischen Bundesamtes vor. </t>
  </si>
  <si>
    <t xml:space="preserve">Quelle: Freiwilligensurvey, eigene Berechnungen des DZA </t>
  </si>
  <si>
    <t>Relative Anteile der Personen mit wenigen sozialen Kontakten</t>
  </si>
  <si>
    <r>
      <t>Anteile der Personen mit wenigen sozialen Kontakten</t>
    </r>
    <r>
      <rPr>
        <b/>
        <vertAlign val="superscript"/>
        <sz val="10"/>
        <color theme="1" tint="0.34998626667073579"/>
        <rFont val="Arial"/>
        <family val="2"/>
      </rPr>
      <t>1</t>
    </r>
    <r>
      <rPr>
        <b/>
        <sz val="10"/>
        <color theme="1" tint="0.34998626667073579"/>
        <rFont val="Arial"/>
        <family val="2"/>
      </rPr>
      <t xml:space="preserve"> (älter als 16 Jahre)</t>
    </r>
  </si>
  <si>
    <t>1 // Die Befragten konnten sich zur Häufigkeit eines geselligen Zusammenseins mit Freunden und Verwandten äußern</t>
  </si>
  <si>
    <t xml:space="preserve">  [1] jede Woche</t>
  </si>
  <si>
    <t xml:space="preserve">  [2] jeden Monat</t>
  </si>
  <si>
    <t xml:space="preserve">  [3] seltener als jeden Monat</t>
  </si>
  <si>
    <t xml:space="preserve">  [4] nie</t>
  </si>
  <si>
    <t>Wenige soziale Kontakte haben Personen, die Position 3 oder 4 wählen</t>
  </si>
  <si>
    <t>Wahlbeteiligung an der jeweils letzten Bundestagswahl</t>
  </si>
  <si>
    <t>Anteil an allen Wahlberechtigten</t>
  </si>
  <si>
    <t>Differenzierung nach Geburtsort</t>
  </si>
  <si>
    <t>in Deutschland geboren</t>
  </si>
  <si>
    <t>im Ausland geboren</t>
  </si>
  <si>
    <r>
      <t>Differenzierung nach Nettoäquivalenzeinkommen</t>
    </r>
    <r>
      <rPr>
        <b/>
        <vertAlign val="superscript"/>
        <sz val="10"/>
        <color theme="2" tint="-0.499984740745262"/>
        <rFont val="Arial"/>
        <family val="2"/>
      </rPr>
      <t>1</t>
    </r>
  </si>
  <si>
    <t>1 // Die Einkommensgrenzen wurden bei 60 und 200 Prozent des Einkommensmedian gezogen.</t>
  </si>
  <si>
    <t>Quelle: ALLBUS, eigene Berechnungen (IAW)</t>
  </si>
  <si>
    <t xml:space="preserve">Quote der armutsgefährdeten Personen </t>
  </si>
  <si>
    <r>
      <t>Anteil der Personen mit einem Nettoäquivalenz-einkommen</t>
    </r>
    <r>
      <rPr>
        <b/>
        <sz val="9"/>
        <color theme="1" tint="0.34998626667073579"/>
        <rFont val="Arial"/>
        <family val="2"/>
      </rPr>
      <t xml:space="preserve"> unter von 60% des Einkommensmedian</t>
    </r>
  </si>
  <si>
    <r>
      <t>EU-SILC</t>
    </r>
    <r>
      <rPr>
        <vertAlign val="superscript"/>
        <sz val="10"/>
        <rFont val="Arial"/>
        <family val="2"/>
      </rPr>
      <t>1</t>
    </r>
  </si>
  <si>
    <t>Ergänzende Kennziffern</t>
  </si>
  <si>
    <t>60% des Medianeinkommen in €/Monat</t>
  </si>
  <si>
    <t>Relative Armutslücke</t>
  </si>
  <si>
    <t>1 // Werte ohne Berücksichtigung selbstgenutzten Wohneigentums; Einkommensjahr</t>
  </si>
  <si>
    <t>Quelle: EU-SILC, eigene Berechnungen (IAW)</t>
  </si>
  <si>
    <t>Anteil der Personen mit einem Nettoäquivalenzeinkommen unter von 60% des Einkommensmedian</t>
  </si>
  <si>
    <r>
      <t>2011</t>
    </r>
    <r>
      <rPr>
        <vertAlign val="superscript"/>
        <sz val="8.1999999999999993"/>
        <rFont val="Arial"/>
        <family val="2"/>
      </rPr>
      <t>1)</t>
    </r>
  </si>
  <si>
    <r>
      <t>2016</t>
    </r>
    <r>
      <rPr>
        <vertAlign val="superscript"/>
        <sz val="8.1999999999999993"/>
        <rFont val="Arial"/>
        <family val="2"/>
      </rPr>
      <t>2)</t>
    </r>
  </si>
  <si>
    <t>West- und Ostdeutschland</t>
  </si>
  <si>
    <t xml:space="preserve"> Früheres Bundesgebiet (ohne Berlin)</t>
  </si>
  <si>
    <t xml:space="preserve"> Neue Bundesländer (einschl. Berlin)</t>
  </si>
  <si>
    <t xml:space="preserve">   Unter 18</t>
  </si>
  <si>
    <t xml:space="preserve">   18 bis unter 25</t>
  </si>
  <si>
    <t xml:space="preserve">   25 bis unter 50</t>
  </si>
  <si>
    <t xml:space="preserve">   50 bis unter 65</t>
  </si>
  <si>
    <t xml:space="preserve">   65 und älter</t>
  </si>
  <si>
    <t xml:space="preserve">   Männlich</t>
  </si>
  <si>
    <t xml:space="preserve">   Weiblich</t>
  </si>
  <si>
    <t>Differenzierung nach Alter und Geschlecht</t>
  </si>
  <si>
    <t xml:space="preserve">      18 bis unter 25</t>
  </si>
  <si>
    <t xml:space="preserve">      25 bis unter 50</t>
  </si>
  <si>
    <t xml:space="preserve">      50 bis unter 65</t>
  </si>
  <si>
    <t xml:space="preserve">      65 und älter</t>
  </si>
  <si>
    <t xml:space="preserve">   Einpersonenhaushalt</t>
  </si>
  <si>
    <t xml:space="preserve">   Zwei Erwachsene ohne Kind</t>
  </si>
  <si>
    <t xml:space="preserve">   Sonstiger Haushalt ohne Kind</t>
  </si>
  <si>
    <t xml:space="preserve">   Ein(e) Erwachsene(r) mit Kind(ern)</t>
  </si>
  <si>
    <t xml:space="preserve">   Zwei Erwachsene und ein Kind</t>
  </si>
  <si>
    <t xml:space="preserve">   Zwei Erwachsene und zwei Kinder</t>
  </si>
  <si>
    <t xml:space="preserve">   Zwei Erwachsene und drei oder mehr Kinder</t>
  </si>
  <si>
    <t xml:space="preserve">   Sonstiger Haushalt mit Kind(ern)</t>
  </si>
  <si>
    <r>
      <t>Differenzierung nach Erwerbsstatus</t>
    </r>
    <r>
      <rPr>
        <b/>
        <vertAlign val="superscript"/>
        <sz val="10"/>
        <color theme="1" tint="0.499984740745262"/>
        <rFont val="Arial"/>
        <family val="2"/>
      </rPr>
      <t>3</t>
    </r>
  </si>
  <si>
    <t xml:space="preserve">   Erwerbstätige</t>
  </si>
  <si>
    <t xml:space="preserve">      Selbständige (einschließlich Familienangehörige)</t>
  </si>
  <si>
    <t xml:space="preserve">      Abhängig Erwerbstätige</t>
  </si>
  <si>
    <t xml:space="preserve">   Erwerbslose</t>
  </si>
  <si>
    <t xml:space="preserve">   Nichterwerbspersonen</t>
  </si>
  <si>
    <t xml:space="preserve">      Rentner/-innen und Pensionäre/Pensionärinnen</t>
  </si>
  <si>
    <t xml:space="preserve">      Personen im Alter von unter 18 Jahren</t>
  </si>
  <si>
    <t xml:space="preserve">      Sonstige Nichterwerbspersonen</t>
  </si>
  <si>
    <r>
      <t>Qualifikationsniveau</t>
    </r>
    <r>
      <rPr>
        <b/>
        <sz val="10"/>
        <rFont val="Arial"/>
        <family val="2"/>
      </rPr>
      <t xml:space="preserve"> </t>
    </r>
    <r>
      <rPr>
        <b/>
        <sz val="10"/>
        <color theme="2" tint="-0.499984740745262"/>
        <rFont val="Arial"/>
        <family val="2"/>
      </rPr>
      <t>der Person mit dem höchsten Einkommen im Haushalt (Haupteinkommensbezieher)</t>
    </r>
  </si>
  <si>
    <t xml:space="preserve">   Niedrig (ISCED 0 bis 2)</t>
  </si>
  <si>
    <t xml:space="preserve">   Mittel (ISCED 3 und 4)</t>
  </si>
  <si>
    <t xml:space="preserve">   Hoch (ISCED 5 und 6)</t>
  </si>
  <si>
    <t>Differenzierung nach Qualifikationsniveau (Personen im Alter von 25 Jahren und älter)</t>
  </si>
  <si>
    <t>Staatsangehörigkeit</t>
  </si>
  <si>
    <t xml:space="preserve">   Ohne deutsche Staatsangehörigkeit</t>
  </si>
  <si>
    <t xml:space="preserve">   Mit deutscher Staatsangehörigkeit</t>
  </si>
  <si>
    <t xml:space="preserve">   Mit Migrationshintergrund</t>
  </si>
  <si>
    <t xml:space="preserve">   Ohne Migrationshintergrund</t>
  </si>
  <si>
    <t>1 // Anteil der Personen mit einem Äquivalenzeinkommen von weniger als 60% des Medians der Äquivalenzeinkommen der Bevölkerung in Privathaushalten am Ort der Hauptwohnung. Das Äquivalenzeinkommen wird auf Basis der neuen OECD-Skala berechnet.</t>
  </si>
  <si>
    <t>60% des nominalen Medianeinkommens in €/Monat</t>
  </si>
  <si>
    <t>1// Ab 2011 basiert die Hochrechnung auf den fortgeschriebenen Ergebnissen des Zensus 2011.</t>
  </si>
  <si>
    <t>2//  Durch Effekte der Umstellung auf eine neue Stichprobe sowie durch Sondereffekte im Kontext der Bevölkerungsentwicklung ist die Vergleichbarkeit der Mikrozensusergebnisse für das Berichtsjahr 2016 mit den Vorjahren eingeschränkt.</t>
  </si>
  <si>
    <t>3// Nach dem "Labour-Force-Konzept" der International Labour Organization (ILO).</t>
  </si>
  <si>
    <t>4 // Personen mit Bezug einer eigenen (Versicherten-) Rente, Pension und Personen im Alter von 65 Jahren und älter mit Bezug einer Hinterbliebenenrente, -pension.</t>
  </si>
  <si>
    <t>5 // Das Qualifikationsniveau wird entsprechend der internationalen Standardklassifikation des Bildungswesens (ISCED, Fassung von 1997) bestimmt.</t>
  </si>
  <si>
    <t>6 // Als Person mit Migrationshintergrund gilt, wer eine ausländische Staatsangehörigkeit besitzt, oder im Ausland geboren wurde und nach 1949 zugewandert ist, oder in Deutschland geboren ist und eingebürgert wurde, oder ein Elternteil hat, das zugewandert ist, eingebürgert wurde oder eine ausländische Staatsangehörigkeit besitzt.</t>
  </si>
  <si>
    <t>Anteil der Personen mit einem Nettoäquivalenz-einkommen unter von 60% des Einkommensmedian</t>
  </si>
  <si>
    <r>
      <t>SOEP</t>
    </r>
    <r>
      <rPr>
        <vertAlign val="superscript"/>
        <sz val="10"/>
        <rFont val="Arial"/>
        <family val="2"/>
      </rPr>
      <t>1</t>
    </r>
  </si>
  <si>
    <r>
      <t>Differenzierung nach Haushaltstyp</t>
    </r>
    <r>
      <rPr>
        <b/>
        <vertAlign val="superscript"/>
        <sz val="10"/>
        <color theme="2" tint="-0.499984740745262"/>
        <rFont val="Arial"/>
        <family val="2"/>
      </rPr>
      <t>3</t>
    </r>
  </si>
  <si>
    <t>Differenzierung nach überwiegendem Erwerbsstatus im Einkommensjahr (18 Jahre und älter)</t>
  </si>
  <si>
    <r>
      <t>Dauerhaft armutsgefährdet</t>
    </r>
    <r>
      <rPr>
        <vertAlign val="superscript"/>
        <sz val="10"/>
        <rFont val="Arial"/>
        <family val="2"/>
      </rPr>
      <t>5</t>
    </r>
  </si>
  <si>
    <t>3 // Als Kinder gelten hier sowohl leibliche Kinder des HV als auch Kinder des Partners sowie Schwiegersöhne bzw. -töchter</t>
  </si>
  <si>
    <t>4 // Migrationshintergrund umfasst alle Personen mit einem direkten oder Indirekten oder einem nicht näher spezifizierten Migrationshintergrund</t>
  </si>
  <si>
    <t>5 // als dauerhaft armutsgefährdet gilt, wer aktuell und in zwei der drei Vorjahre armutsgefährdet war</t>
  </si>
  <si>
    <t>ausländische Staatsangehörigkeit</t>
  </si>
  <si>
    <t>Quelle: EVS (98% Stichprobe), eigene Berechnungen (IAW)</t>
  </si>
  <si>
    <r>
      <t xml:space="preserve">Armutsrisiko in einer </t>
    </r>
    <r>
      <rPr>
        <b/>
        <u/>
        <sz val="11"/>
        <color theme="9" tint="-0.249977111117893"/>
        <rFont val="Arial"/>
        <family val="2"/>
      </rPr>
      <t xml:space="preserve">hypothetischen Situation </t>
    </r>
    <r>
      <rPr>
        <b/>
        <sz val="11"/>
        <color theme="9" tint="-0.249977111117893"/>
        <rFont val="Arial"/>
        <family val="2"/>
      </rPr>
      <t>ohne Sozialtransfers</t>
    </r>
  </si>
  <si>
    <t>Anteil der Personen mit einem Nettoäquivalenzeinkommen unter 60% des Einkommensmedian</t>
  </si>
  <si>
    <t>unter 18 Jahren</t>
  </si>
  <si>
    <t>65 Jahre und älter</t>
  </si>
  <si>
    <t>Differenzierung nach überwiegenden Erwerbsstatus im Vorjahr</t>
  </si>
  <si>
    <t>Quelle: EU-SILC, Berechnungen Eurostat</t>
  </si>
  <si>
    <t>Reduktion des Armutsrisikos durch Sozialtransfers gegenüber einer hypothetischen Situation ohne Sozialtransfers</t>
  </si>
  <si>
    <t xml:space="preserve">Reduktion der Armutsrisikoquote in Prozent </t>
  </si>
  <si>
    <t>Reduktion der Armutsrisikoquote in Prozent</t>
  </si>
  <si>
    <t>Armutsrisikoquote der Erwerbstätigen</t>
  </si>
  <si>
    <t>Erwerbstätige insgesamt</t>
  </si>
  <si>
    <t>25 bis 54 Jahre</t>
  </si>
  <si>
    <t>Differenzierung nach Beschäftigungsform</t>
  </si>
  <si>
    <t>Vollzeit</t>
  </si>
  <si>
    <t>Teilzeit</t>
  </si>
  <si>
    <t>Armutsrisiko der Erwerbstätigen</t>
  </si>
  <si>
    <r>
      <t>Differenzierung nach Beschäftigungsform</t>
    </r>
    <r>
      <rPr>
        <b/>
        <vertAlign val="superscript"/>
        <sz val="10"/>
        <color theme="2" tint="-0.499984740745262"/>
        <rFont val="Arial"/>
        <family val="2"/>
      </rPr>
      <t>3</t>
    </r>
  </si>
  <si>
    <r>
      <t>Differenzierung nach Migrationshintergrund</t>
    </r>
    <r>
      <rPr>
        <b/>
        <vertAlign val="superscript"/>
        <sz val="10"/>
        <color theme="2" tint="-0.499984740745262"/>
        <rFont val="Arial"/>
        <family val="2"/>
      </rPr>
      <t>5</t>
    </r>
  </si>
  <si>
    <t>3 // Personen, die im Vorjahr überwiegend in Vollzeit oder in Teilzeit beschäftigt waren.</t>
  </si>
  <si>
    <t>4 // Als Kinder gelten hier sowohl leibliche Kinder des HV als auch Kinder des Partners sowie Schwiegersöhne bzw. -töchter</t>
  </si>
  <si>
    <t>5 // Migrationshintergrund umfasst alle Personen mit einem direkten oder Indirekten oder einem nicht näher spezifizierten Migrationshintergrund</t>
  </si>
  <si>
    <r>
      <t>Differenzierung nach Beschäftigungsform</t>
    </r>
    <r>
      <rPr>
        <b/>
        <vertAlign val="superscript"/>
        <sz val="10"/>
        <color theme="2" tint="-0.499984740745262"/>
        <rFont val="Arial"/>
        <family val="2"/>
      </rPr>
      <t>2</t>
    </r>
  </si>
  <si>
    <t>1 // Werte mit  Berücksichtigung selbstgenutzten Wohneigentums</t>
  </si>
  <si>
    <t xml:space="preserve">2 // Die Angabe zur Vollzeit- oder Teilzeitbeschäftigung beruht auf einer Selbsteinschätzung des Befragten. </t>
  </si>
  <si>
    <r>
      <t>Langzeitarbeitslose</t>
    </r>
    <r>
      <rPr>
        <b/>
        <vertAlign val="superscript"/>
        <sz val="10"/>
        <color theme="9" tint="-0.249977111117893"/>
        <rFont val="Arial"/>
        <family val="2"/>
      </rPr>
      <t>1</t>
    </r>
    <r>
      <rPr>
        <b/>
        <sz val="10"/>
        <color theme="9" tint="-0.249977111117893"/>
        <rFont val="Arial"/>
        <family val="2"/>
      </rPr>
      <t>: Anteil an allen Arbeitslosen</t>
    </r>
  </si>
  <si>
    <t>Statistik der Bundesagentur für Arbeit</t>
  </si>
  <si>
    <t>Differenzierung nach West und Ost</t>
  </si>
  <si>
    <t>Langzeitarbeitslose in 1.000</t>
  </si>
  <si>
    <r>
      <t>Langzeiterwerbslose</t>
    </r>
    <r>
      <rPr>
        <b/>
        <vertAlign val="superscript"/>
        <sz val="10"/>
        <color theme="9" tint="-0.249977111117893"/>
        <rFont val="Arial"/>
        <family val="2"/>
      </rPr>
      <t>2</t>
    </r>
    <r>
      <rPr>
        <b/>
        <sz val="10"/>
        <color theme="9" tint="-0.249977111117893"/>
        <rFont val="Arial"/>
        <family val="2"/>
      </rPr>
      <t>: Anteil an allen Erwerbslosen</t>
    </r>
  </si>
  <si>
    <t>EUROSTAT</t>
  </si>
  <si>
    <r>
      <t>Anteil der Langzeiterwerbslosen an der Erwerbsbevölkerung</t>
    </r>
    <r>
      <rPr>
        <b/>
        <vertAlign val="superscript"/>
        <sz val="10"/>
        <color theme="1" tint="0.249977111117893"/>
        <rFont val="Arial"/>
        <family val="2"/>
      </rPr>
      <t>3</t>
    </r>
    <r>
      <rPr>
        <b/>
        <sz val="10"/>
        <color theme="1" tint="0.249977111117893"/>
        <rFont val="Arial"/>
        <family val="2"/>
      </rPr>
      <t xml:space="preserve"> in Prozent</t>
    </r>
  </si>
  <si>
    <t>Langzeiterwerbslose in 1.000</t>
  </si>
  <si>
    <t>1 // Langzeitarbeitslose sind Personen, die seit einem Jahr oder länger arbeitslos gemeldet sind.</t>
  </si>
  <si>
    <t>2 // Langzeiterwerbslose sind Personen zwischen 15 und 74 Jahre, die ein Jahr oder länger erwerbslos sind.</t>
  </si>
  <si>
    <t>3 // Erwerbstätige sind Personen im erwerbsfähigen Alter, die mindestens eine Stunde in der Woche gegen Entgelt gearbeitet haben.</t>
  </si>
  <si>
    <t>Quellen: Statistik der Bundesagentur für Arbeit und Arbeitskräfteerhebung (Eurostat)</t>
  </si>
  <si>
    <t>Leistungsbezug</t>
  </si>
  <si>
    <t>Leistungsempfänger in 1.000</t>
  </si>
  <si>
    <t>SGB II</t>
  </si>
  <si>
    <t>Regelleistungsberechtigte (RLB)</t>
  </si>
  <si>
    <t>Erwerbsfähige Leistungsberechtigte (ELB)</t>
  </si>
  <si>
    <t>Nichterwerbsfähige Leistungsberechtigte (NEF)</t>
  </si>
  <si>
    <t>Sonstige Leistungsberechtigte (SLB)</t>
  </si>
  <si>
    <t>Sonstige Leistungen</t>
  </si>
  <si>
    <t>Hilfe zum Lebensunterhalt</t>
  </si>
  <si>
    <t>Grundsicherung im Alter und bei Erwerbsminderung</t>
  </si>
  <si>
    <t>Asylbewerber</t>
  </si>
  <si>
    <t>Anteil an der Bevölkerung</t>
  </si>
  <si>
    <t>,</t>
  </si>
  <si>
    <r>
      <t>Differenzierung nach Geschlecht</t>
    </r>
    <r>
      <rPr>
        <b/>
        <vertAlign val="superscript"/>
        <sz val="10"/>
        <color theme="2" tint="-0.499984740745262"/>
        <rFont val="Arial"/>
        <family val="2"/>
      </rPr>
      <t>1</t>
    </r>
  </si>
  <si>
    <r>
      <t xml:space="preserve">SGB II-Quote </t>
    </r>
    <r>
      <rPr>
        <vertAlign val="superscript"/>
        <sz val="10"/>
        <rFont val="Arial"/>
        <family val="2"/>
      </rPr>
      <t>3</t>
    </r>
  </si>
  <si>
    <r>
      <t xml:space="preserve">ELB-Quote </t>
    </r>
    <r>
      <rPr>
        <vertAlign val="superscript"/>
        <sz val="10"/>
        <rFont val="Arial"/>
        <family val="2"/>
      </rPr>
      <t>4</t>
    </r>
  </si>
  <si>
    <r>
      <t xml:space="preserve">NEF-Quote </t>
    </r>
    <r>
      <rPr>
        <vertAlign val="superscript"/>
        <sz val="10"/>
        <rFont val="Arial"/>
        <family val="2"/>
      </rPr>
      <t>5</t>
    </r>
  </si>
  <si>
    <t>1 // Ab 2016, Revision der Zahlen: Personen in Bedarfsgemeinschaften werden nun genauer unter Leistungsberechtigte und Regelleistungsberechtigte (RLG) differenziert</t>
  </si>
  <si>
    <t>2 // In die Berechnung der Mindestsicherungsquoten fließen die Empfänger/-innen folgender Sozialleistungen ein:</t>
  </si>
  <si>
    <t>- Gesamtregelleistung (Arbeitslosengeld II / Sozialgeld) nach dem SGB II "Grundsicherung für Arbeitsuchende" auf Basis der revidierten Daten der Bundesagentur für Arbeit vom April 2016. Die Revision erstreckt sich über die Jahre 2005 bis einschließlich 2015 und wurde bei der Berechnung der Mindestsicherungsquote ab dem Jahr 2006 berücksichtigt.</t>
  </si>
  <si>
    <t>- Hilfe zum Lebensunterhalt außerhalb von Einrichtungen nach dem SGB XII "Sozialhilfe"</t>
  </si>
  <si>
    <t>- Grundsicherung im Alter und bei Erwerbsminderung nach dem SGB XII "Sozialhilfe"</t>
  </si>
  <si>
    <t>- Regelleistungen nach dem Asylbewerberleistungsgesetz</t>
  </si>
  <si>
    <t>3 // Zur Berechnung der SGB II-Quote werden die Leistungsberechtigten (LB) zur Bevölkerung im Alter von 0 Jahren bis zur Regelaltersgrenze ins Verhältnis gesetzt.</t>
  </si>
  <si>
    <t>4 // Zur Berechnung der ELB-Quote werden die erwerbsfähigen Leistungsberechtigten (ELB) zur Bevölkerung im Alter von 15 Jahren bis zur Regelaltersgrenze ins Verhältnis gesetzt.</t>
  </si>
  <si>
    <t>5 // Zur Berechnung der NEF-Quote werden die nicht erwerbsfähigen Leistungsberechtigten (NEF) im Alter von unter 15 Jahren zur Bevölkerung im Alter von unter 15 Jahren ins Verhältnis gesetzt.</t>
  </si>
  <si>
    <t>Quellen: Sozialberichterstattung der Statistischen Ämter des Bundes und der Länder, Bundesagentur für Arbeit</t>
  </si>
  <si>
    <t>Leistungsempfänger in 1000</t>
  </si>
  <si>
    <r>
      <t>Wohngeldempfängerhaushalte</t>
    </r>
    <r>
      <rPr>
        <vertAlign val="superscript"/>
        <sz val="10"/>
        <color theme="1"/>
        <rFont val="Arial"/>
        <family val="2"/>
      </rPr>
      <t>1)</t>
    </r>
  </si>
  <si>
    <r>
      <t>Kinderzuschlagsberechtigte</t>
    </r>
    <r>
      <rPr>
        <vertAlign val="superscript"/>
        <sz val="10"/>
        <color theme="1"/>
        <rFont val="Arial"/>
        <family val="2"/>
      </rPr>
      <t>2)</t>
    </r>
  </si>
  <si>
    <r>
      <t>BAföG-Empfänger</t>
    </r>
    <r>
      <rPr>
        <vertAlign val="superscript"/>
        <sz val="10"/>
        <color theme="1"/>
        <rFont val="Arial"/>
        <family val="2"/>
      </rPr>
      <t>3)</t>
    </r>
  </si>
  <si>
    <t>1 // 2009 und 2011: Gesetzliche Änderungen im Wohngeldrecht.</t>
  </si>
  <si>
    <t>2 // Pro Kinderzuschlagsberechtigen wird die Leistung im Durchschnitt für etwa 2,5 Kinder gewährt. Die Zahlen der Wohngeldempfängerhaushalte und der Kinderzuschlagsberechtigten überschneiden sich und eine Gesamtzahl kann nicht gebildet werden.</t>
  </si>
  <si>
    <t>3 // einschließlich nur kurzzeitig Geförderter</t>
  </si>
  <si>
    <t>Quelle: Wohngeld- und Bildungsstatistiken des Statistischen Bundesamtes, Statistik der Bundesagentur für Arbeit</t>
  </si>
  <si>
    <t>Personen und Haushalte mit einer hohen Überschuldungsintensität</t>
  </si>
  <si>
    <r>
      <t>Anzahl der Personen / Haushalte mit hoher Überschuldungs-intensität</t>
    </r>
    <r>
      <rPr>
        <b/>
        <vertAlign val="superscript"/>
        <sz val="10"/>
        <color theme="1" tint="0.34998626667073579"/>
        <rFont val="Arial"/>
        <family val="2"/>
      </rPr>
      <t>1</t>
    </r>
    <r>
      <rPr>
        <b/>
        <sz val="10"/>
        <color theme="1" tint="0.34998626667073579"/>
        <rFont val="Arial"/>
        <family val="2"/>
      </rPr>
      <t xml:space="preserve"> in Mio.</t>
    </r>
  </si>
  <si>
    <t>Über 18-Jährige</t>
  </si>
  <si>
    <t>Haushalte (Schätzung)</t>
  </si>
  <si>
    <t>Schuldnerquote in %</t>
  </si>
  <si>
    <t>1 // Eine hohe Überschuldungsintensität ist am Vorliegen einer hohen Anzahl von miteinander verknüpfter Negativmerkmale erkennbar, meist juristische Sachverhalte und unstrittige Inkasso-Fälle, zudem oft nachhaltige Zahlungsstörungen, die nach zwei vergeblichen Mahnungen mehrerer Gläubiger erfasst werden.</t>
  </si>
  <si>
    <t>Quelle: SchuldnerAtlas Deutschland 2017 des Verbands der Vereine Creditreform e.V. und Sonderauswertung durch Creditreform Boniversium.</t>
  </si>
  <si>
    <t>Wohnungslose und von Wohnungslosigkeit bedrohte Personen</t>
  </si>
  <si>
    <t>In 1.000 Personen</t>
  </si>
  <si>
    <r>
      <t xml:space="preserve">2016 </t>
    </r>
    <r>
      <rPr>
        <vertAlign val="superscript"/>
        <sz val="8.4"/>
        <rFont val="Arial"/>
        <family val="2"/>
      </rPr>
      <t>3</t>
    </r>
  </si>
  <si>
    <t>Wohnungslose gesamt</t>
  </si>
  <si>
    <t>Wohnungslose (ohne Aussiedler)</t>
  </si>
  <si>
    <t>davon Kinder</t>
  </si>
  <si>
    <t>davon Erwachsene</t>
  </si>
  <si>
    <t xml:space="preserve">davon </t>
  </si>
  <si>
    <r>
      <t>Frauen</t>
    </r>
    <r>
      <rPr>
        <vertAlign val="superscript"/>
        <sz val="10"/>
        <rFont val="Arial"/>
        <family val="2"/>
      </rPr>
      <t>1</t>
    </r>
  </si>
  <si>
    <r>
      <t>Männer</t>
    </r>
    <r>
      <rPr>
        <vertAlign val="superscript"/>
        <sz val="10"/>
        <rFont val="Arial"/>
        <family val="2"/>
      </rPr>
      <t>1</t>
    </r>
  </si>
  <si>
    <t>Wohnungslose Geflüchtete</t>
  </si>
  <si>
    <t>Mehrpersonengemeinschaften</t>
  </si>
  <si>
    <t>Alleinstehende</t>
  </si>
  <si>
    <t>davon ohne jede Unterkunft auf der Straße</t>
  </si>
  <si>
    <r>
      <t>wohnungslose Aussiedler</t>
    </r>
    <r>
      <rPr>
        <vertAlign val="superscript"/>
        <sz val="10"/>
        <rFont val="Arial"/>
        <family val="2"/>
      </rPr>
      <t>2</t>
    </r>
  </si>
  <si>
    <t>von Wohnungslosigkeit bedroht</t>
  </si>
  <si>
    <t>1 // Für die Jahre 2003 bis 2010 liegt keine Differenzierung der Zahl der Wohnungslosen nach Geschlecht vor. Zum Anteil von Frauen und Männern unter alleinstehenden Wohnungslosen siehe die Statistikberichte der BAG Wohnungslosenhilfe unter www.bagw.de</t>
  </si>
  <si>
    <t>2 // Ab 2011 werden Aussiedlerzahlen wegen Geringfügigkeit nicht mehr ausgewiesen.</t>
  </si>
  <si>
    <t>3 // Ab 2016 werden Geflüchtete ausgewiesen, die anerkannt oder geduldet und wohnungslos im Sinne der Wohnungsnotfalldefinition sind.</t>
  </si>
  <si>
    <t>Quelle: Jährliche Schätzung des Umfangs der Wohnungsnotfälle der BAG Wohnungslosenhilfe e.V.</t>
  </si>
  <si>
    <t>Anteil der Personen mit (erheblichen) materiellen Entbehrungen</t>
  </si>
  <si>
    <r>
      <t>Erheblich, d.h. in mindestens vier von neun Bereichen</t>
    </r>
    <r>
      <rPr>
        <b/>
        <vertAlign val="superscript"/>
        <sz val="10"/>
        <color theme="1" tint="0.34998626667073579"/>
        <rFont val="Arial"/>
        <family val="2"/>
      </rPr>
      <t>1</t>
    </r>
  </si>
  <si>
    <t xml:space="preserve">unter 18 Jahre </t>
  </si>
  <si>
    <t>18 bis 64 Jahre</t>
  </si>
  <si>
    <t>Arbeitslose</t>
  </si>
  <si>
    <t>Rentner</t>
  </si>
  <si>
    <t>Differenzierung nach Bildungsgrad (18 Jahre und älter)</t>
  </si>
  <si>
    <t>ISCED 0 bis 2</t>
  </si>
  <si>
    <t>ISCED 3 und 4</t>
  </si>
  <si>
    <t>ISCED 5 und 6</t>
  </si>
  <si>
    <r>
      <t>In mindestens drei von neun Bereichen</t>
    </r>
    <r>
      <rPr>
        <b/>
        <vertAlign val="superscript"/>
        <sz val="10"/>
        <color theme="1" tint="0.34998626667073579"/>
        <rFont val="Arial"/>
        <family val="2"/>
      </rPr>
      <t>1</t>
    </r>
  </si>
  <si>
    <t>1 // Folgende neun Bereiche werden einbezogen:</t>
  </si>
  <si>
    <t xml:space="preserve">- Miete, Wasser/Strom sowie Verbindlichkeiten,  </t>
  </si>
  <si>
    <t>- angemessene Beheizung der Wohnung,</t>
  </si>
  <si>
    <t>- unerwartete Ausgaben tätigen können,</t>
  </si>
  <si>
    <t>- einen einwöchigen Urlaub an einem anderen Ort,</t>
  </si>
  <si>
    <t>- jeden zweiten Tag eine Mahlzeit mit Fleisch, Fisch oder gleichwertiger Proteinzufuhr,</t>
  </si>
  <si>
    <t>- ein Auto,</t>
  </si>
  <si>
    <t>- eine Waschmaschine,</t>
  </si>
  <si>
    <t>- einen Farbfernseher oder</t>
  </si>
  <si>
    <t>- ein Telefon.</t>
  </si>
  <si>
    <t>Anteil der frühen Schulabgänger im Alter zwischen 18 und 24 Jahren</t>
  </si>
  <si>
    <r>
      <t>2005</t>
    </r>
    <r>
      <rPr>
        <vertAlign val="superscript"/>
        <sz val="10"/>
        <rFont val="Arial"/>
        <family val="2"/>
      </rPr>
      <t>1)</t>
    </r>
  </si>
  <si>
    <r>
      <t>2008</t>
    </r>
    <r>
      <rPr>
        <vertAlign val="superscript"/>
        <sz val="10"/>
        <rFont val="Arial"/>
        <family val="2"/>
      </rPr>
      <t>1)</t>
    </r>
  </si>
  <si>
    <t>1 // Zeitreihenbruch</t>
  </si>
  <si>
    <t>Bevölkerung im Alter von 20 bis unter 65 Jahren ohne beruflichen Bildungsabschluss</t>
  </si>
  <si>
    <r>
      <t xml:space="preserve">2000 </t>
    </r>
    <r>
      <rPr>
        <vertAlign val="superscript"/>
        <sz val="10"/>
        <rFont val="Arial"/>
        <family val="2"/>
      </rPr>
      <t>1</t>
    </r>
  </si>
  <si>
    <r>
      <t xml:space="preserve">2011 </t>
    </r>
    <r>
      <rPr>
        <vertAlign val="superscript"/>
        <sz val="10"/>
        <rFont val="Arial"/>
        <family val="2"/>
      </rPr>
      <t>2</t>
    </r>
  </si>
  <si>
    <r>
      <t xml:space="preserve">2012 </t>
    </r>
    <r>
      <rPr>
        <vertAlign val="superscript"/>
        <sz val="10"/>
        <color theme="1"/>
        <rFont val="Arial"/>
        <family val="2"/>
      </rPr>
      <t>2</t>
    </r>
  </si>
  <si>
    <r>
      <t xml:space="preserve">2015 </t>
    </r>
    <r>
      <rPr>
        <vertAlign val="superscript"/>
        <sz val="10"/>
        <color theme="1"/>
        <rFont val="Arial"/>
        <family val="2"/>
      </rPr>
      <t>2</t>
    </r>
  </si>
  <si>
    <r>
      <t>Personen ohne beruflichen Bildungsabschluss</t>
    </r>
    <r>
      <rPr>
        <b/>
        <vertAlign val="superscript"/>
        <sz val="10"/>
        <color theme="9" tint="-0.249977111117893"/>
        <rFont val="Arial"/>
        <family val="2"/>
      </rPr>
      <t>3</t>
    </r>
    <r>
      <rPr>
        <b/>
        <sz val="10"/>
        <color theme="9" tint="-0.249977111117893"/>
        <rFont val="Arial"/>
        <family val="2"/>
      </rPr>
      <t xml:space="preserve"> und gegenwärtig nicht in Ausbildung - Anzahl in 1.000</t>
    </r>
  </si>
  <si>
    <t xml:space="preserve">Relativer Anteil der Bevölkerung ohne beruflichen Bildungsabschluss </t>
  </si>
  <si>
    <t>1 // Werte für Jahre vor 2005 sind wegen einer Änderung des Erhebungskonzepts des Mikrozensus nur eingeschränkt mit Werten ab dem Jahr 2005 vergleichbar.</t>
  </si>
  <si>
    <t>2 // Hochrechnung anhand der Bevölkerungsfortschreibung auf Basis des Zensus 2011.</t>
  </si>
  <si>
    <t>3 // Ab der Erhebung 2010 einschließlich Berufsvorbereitungsjahr und berufliches Praktikum, da durch diese keine berufsqualifizierenden Abschlüsse erworben werden. In den Erhebungen bis einschließlich 2009 wurden die Kategorien "Anlernausbildung oder berufliches Praktikum" sowie "Berufsvorbereitungsjahr" als berufliche Ausbildungsabschlüsse betrachtet.</t>
  </si>
  <si>
    <t>Personen mit mehr als 200% des Median der Nettoäquivalenzeinkommen</t>
  </si>
  <si>
    <t>200% des Medianeinkommens in €/Monat</t>
  </si>
  <si>
    <t>Personen mit mehr als 300% des Median der Nettoäquivalenzeinkommen</t>
  </si>
  <si>
    <t>300% des Medianeinkommens in €/Monat</t>
  </si>
  <si>
    <r>
      <t>Dauerhaft reich</t>
    </r>
    <r>
      <rPr>
        <vertAlign val="superscript"/>
        <sz val="10"/>
        <rFont val="Arial"/>
        <family val="2"/>
      </rPr>
      <t>5</t>
    </r>
  </si>
  <si>
    <t>5 // als dauerhaft einkommensreich gilt, wer aktuell und in zwei der drei Vorjahre einkommensreich war</t>
  </si>
  <si>
    <t>Differenzierung nach Erwerbsstatus (18 Jahre uns älter)</t>
  </si>
  <si>
    <r>
      <t>Personen, deren Einkünfte</t>
    </r>
    <r>
      <rPr>
        <b/>
        <vertAlign val="superscript"/>
        <sz val="11"/>
        <color theme="7" tint="-0.249977111117893"/>
        <rFont val="Arial"/>
        <family val="2"/>
      </rPr>
      <t>1</t>
    </r>
    <r>
      <rPr>
        <b/>
        <sz val="11"/>
        <color theme="7" tint="-0.249977111117893"/>
        <rFont val="Arial"/>
        <family val="2"/>
      </rPr>
      <t xml:space="preserve"> aus Vermögen die Schwelle von 5.000 Euro pro Jahr überschreiten</t>
    </r>
  </si>
  <si>
    <t>Preisbereinigter Schwellenwert</t>
  </si>
  <si>
    <r>
      <t>Personen, deren individuelles Vermögen</t>
    </r>
    <r>
      <rPr>
        <b/>
        <vertAlign val="superscript"/>
        <sz val="11"/>
        <color theme="7" tint="-0.249977111117893"/>
        <rFont val="Arial"/>
        <family val="2"/>
      </rPr>
      <t>1</t>
    </r>
    <r>
      <rPr>
        <b/>
        <sz val="11"/>
        <color theme="7" tint="-0.249977111117893"/>
        <rFont val="Arial"/>
        <family val="2"/>
      </rPr>
      <t xml:space="preserve"> die Schwelle von 500.000 Euro überschreitet</t>
    </r>
  </si>
  <si>
    <r>
      <t xml:space="preserve">1 // Das SOEP erfasst folgende </t>
    </r>
    <r>
      <rPr>
        <sz val="11"/>
        <color rgb="FF00B050"/>
        <rFont val="Calibri"/>
        <family val="2"/>
        <scheme val="minor"/>
      </rPr>
      <t>positive</t>
    </r>
    <r>
      <rPr>
        <sz val="10"/>
        <color theme="1"/>
        <rFont val="Arial"/>
        <family val="2"/>
      </rPr>
      <t xml:space="preserve"> und </t>
    </r>
    <r>
      <rPr>
        <sz val="11"/>
        <color rgb="FFFF0000"/>
        <rFont val="Calibri"/>
        <family val="2"/>
        <scheme val="minor"/>
      </rPr>
      <t>negative</t>
    </r>
    <r>
      <rPr>
        <sz val="10"/>
        <color theme="1"/>
        <rFont val="Arial"/>
        <family val="2"/>
      </rPr>
      <t xml:space="preserve"> Vermögenskomponenten</t>
    </r>
  </si>
  <si>
    <t>·       Bruttovermögen aus selbstgenutzter Immobilie</t>
  </si>
  <si>
    <t>·       Bruttovermögen aus weiterem Immobilien</t>
  </si>
  <si>
    <t>·       Geldvermögen</t>
  </si>
  <si>
    <t>·       Anlagenvermögen</t>
  </si>
  <si>
    <t>·       Betriebsvermögen</t>
  </si>
  <si>
    <t>·       Sachvermögen</t>
  </si>
  <si>
    <t>·       Schulden durch Hypothekarkredit der selbstgenutzten Immobilie</t>
  </si>
  <si>
    <t>·       Schulden durch Hypothekarkredit der weiteren Immobilien</t>
  </si>
  <si>
    <t>·       Schulden durch Konsumkredite</t>
  </si>
  <si>
    <r>
      <t>Einkommensteuerpflichtige, die mit dem Höchstsatz von 45 % besteuert wurden</t>
    </r>
    <r>
      <rPr>
        <b/>
        <vertAlign val="superscript"/>
        <sz val="11"/>
        <color theme="7" tint="-0.249977111117893"/>
        <rFont val="Arial"/>
        <family val="2"/>
      </rPr>
      <t>1</t>
    </r>
  </si>
  <si>
    <r>
      <t>Anzahl der Steuerpflichtigen</t>
    </r>
    <r>
      <rPr>
        <vertAlign val="superscript"/>
        <sz val="10"/>
        <color rgb="FF000000"/>
        <rFont val="Arial"/>
        <family val="2"/>
      </rPr>
      <t xml:space="preserve">1 </t>
    </r>
    <r>
      <rPr>
        <sz val="10"/>
        <color rgb="FF000000"/>
        <rFont val="Arial"/>
        <family val="2"/>
      </rPr>
      <t>mit Höchstsatz</t>
    </r>
    <r>
      <rPr>
        <vertAlign val="superscript"/>
        <sz val="10"/>
        <color rgb="FF000000"/>
        <rFont val="Arial"/>
        <family val="2"/>
      </rPr>
      <t>2</t>
    </r>
  </si>
  <si>
    <t xml:space="preserve">Zu versteuerndes Einkommen in Mrd. € </t>
  </si>
  <si>
    <t xml:space="preserve">Durchschnittliches zu versteuerndes Einkommen in Mio. € </t>
  </si>
  <si>
    <t>Anteil in Prozent</t>
  </si>
  <si>
    <t>an den Steuerpflichtigen insgesamt</t>
  </si>
  <si>
    <t>an dem zu versteuernden Einkommen insgesamt</t>
  </si>
  <si>
    <t>am Einkommensteueraufkommen insgesamt</t>
  </si>
  <si>
    <t>1 // Daten auf der Grundlage der Geschäftsstatistiken zur Einkommensteuer 2007 bis 2011 (ohne Nichtveranlagungsfälle); Lohn- und Einkommensteuerstatistik 2012 und 2013.</t>
  </si>
  <si>
    <t>2 // Der Höchstsatz von 45 % wurde zum 1.1.2007 eingeführt und gilt für zu versteuernde Einkommen: ab 2007 ˃ 250.000 €, 2009 ˃ 250.400 €, 2010 bis 2013 ˃ 250.730 € (nach Grundtabelle) und ab 2007 ˃ 500.001 €, 2009 ˃ 500.801 €, 2010 bis 2013 ˃ 501.461 € (nach Splittingtabelle).</t>
  </si>
  <si>
    <t>Quelle: Statistisches Bundesamt</t>
  </si>
  <si>
    <r>
      <t>Steuerpflichtige mit einem Gesamtbetrag der Einkünfte von mindestens 1 Mio. Euro</t>
    </r>
    <r>
      <rPr>
        <b/>
        <vertAlign val="superscript"/>
        <sz val="11"/>
        <color theme="7" tint="-0.249977111117893"/>
        <rFont val="Arial"/>
        <family val="2"/>
      </rPr>
      <t>1</t>
    </r>
  </si>
  <si>
    <r>
      <t>Anzahl der Steuerpflichtigen</t>
    </r>
    <r>
      <rPr>
        <b/>
        <vertAlign val="superscript"/>
        <sz val="10"/>
        <color theme="2" tint="-0.499984740745262"/>
        <rFont val="Arial"/>
        <family val="2"/>
      </rPr>
      <t>1</t>
    </r>
  </si>
  <si>
    <t xml:space="preserve">Gesamtbetrag der Einkünfte in Mrd. € </t>
  </si>
  <si>
    <t xml:space="preserve">Durchschnittliche Gesamtbetrag der Einkünfte in Mio. € </t>
  </si>
  <si>
    <t>an den Einkünften insgesamt</t>
  </si>
  <si>
    <t>1 // Daten auf der Grundlage der Geschäftsstatistiken zur Einkommensteuer 2002 bis 2011 (ohne Nichtveranlagungsfälle); Lohn- und Einkommensteuerstatistik 2012 und 2013.</t>
  </si>
  <si>
    <t>Quelle: Geschäftsstatistiken zur Einkommensteuer des Statistischen Bundesamtes</t>
  </si>
  <si>
    <t>Einkommensanteile, Durchschnittseinkommen und Einkommensschwellen der Spitzenverdiener</t>
  </si>
  <si>
    <t>Anteil der obersten … % am Einkommensvolumen in %</t>
  </si>
  <si>
    <t>Durchschnittseinkommen der obersten … % in €/Jahr (real 2010=100)</t>
  </si>
  <si>
    <t>Quelle: Alvaredo et al., The World Wealth and Income Database</t>
  </si>
  <si>
    <r>
      <t>Volumen der von den Finanzverwaltungen veranlagten Vermögensübertragungen</t>
    </r>
    <r>
      <rPr>
        <b/>
        <vertAlign val="superscript"/>
        <sz val="11"/>
        <color theme="7" tint="-0.249977111117893"/>
        <rFont val="Arial"/>
        <family val="2"/>
      </rPr>
      <t>*)</t>
    </r>
    <r>
      <rPr>
        <b/>
        <sz val="11"/>
        <color theme="7" tint="-0.249977111117893"/>
        <rFont val="Arial"/>
        <family val="2"/>
      </rPr>
      <t xml:space="preserve"> aus Erbschaften, Vermächtnissen und Schenkungen in Mrd. Euro</t>
    </r>
  </si>
  <si>
    <r>
      <t>Erbschaften und Vermächtnisse</t>
    </r>
    <r>
      <rPr>
        <b/>
        <vertAlign val="superscript"/>
        <sz val="10"/>
        <color theme="2" tint="-0.499984740745262"/>
        <rFont val="Arial"/>
        <family val="2"/>
      </rPr>
      <t>1,2,*</t>
    </r>
  </si>
  <si>
    <r>
      <t>Schenkungen</t>
    </r>
    <r>
      <rPr>
        <b/>
        <vertAlign val="superscript"/>
        <sz val="10"/>
        <color theme="2" tint="-0.499984740745262"/>
        <rFont val="Arial"/>
        <family val="2"/>
      </rPr>
      <t>1,2,*</t>
    </r>
  </si>
  <si>
    <t>*) Erstfestsetzungen mit steuerpflichtigem Erwerb &gt; = 0 Euro.</t>
  </si>
  <si>
    <t>1 // Unbeschränkt steuerpflichtige Erwerbe: Wert der Erwerbe vor Abzug von Steuerbefreiungen nach § 13 ErbStG, Steuerbegünstigungen nach § 13a ErbStG, Steuerbefreiung nach § 13c ErbStG, Zugewinnausgleichsforderungen nach 
§ 5 ErbStG, Freibetrag nach § 17 ErbStG, Summe der abzugsfähigen Nutzungs- und Duldungsauflagen sowie abzugsfähigen Erwerbsnebenkosten und DBA-Vermögen (Doppelbesteuerungsabkommen).</t>
  </si>
  <si>
    <t>2// Nachweis nur für maschinell gelieferte Fälle.</t>
  </si>
  <si>
    <t>Quelle: Erbschaft- und Schenkungsteuerstatistik des Statistischen Bundesamtes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</si>
</sst>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 _€_-;\-* #,##0\ _€_-;_-* &quot;-&quot;??\ _€_-;_-@_-"/>
    <numFmt numFmtId="165" formatCode="0.000"/>
    <numFmt numFmtId="166" formatCode="0.0"/>
    <numFmt numFmtId="167" formatCode="0.0%"/>
    <numFmt numFmtId="168" formatCode="_-* #,##0.000\ _€_-;\-* #,##0.000\ _€_-;_-* &quot;-&quot;??\ _€_-;_-@_-"/>
    <numFmt numFmtId="169" formatCode="#\ ##0"/>
    <numFmt numFmtId="170" formatCode="_-* #,##0.0\ _€_-;\-* #,##0.0\ _€_-;_-* &quot;-&quot;??\ _€_-;_-@_-"/>
    <numFmt numFmtId="171" formatCode="\ General"/>
    <numFmt numFmtId="172" formatCode="#,##0_ ;\-#,##0\ "/>
    <numFmt numFmtId="173" formatCode="#,##0_ ;[Red]\-#,##0\ "/>
    <numFmt numFmtId="174" formatCode="0,000"/>
    <numFmt numFmtId="175" formatCode="#,##0.00_ ;\-#,##0.00\ "/>
  </numFmts>
  <fonts count="74">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11"/>
      <color theme="1"/>
      <name val="Arial"/>
      <family val="2"/>
    </font>
    <font>
      <b/>
      <sz val="12"/>
      <color theme="1" tint="0.34998626667073579"/>
      <name val="Arial"/>
      <family val="2"/>
    </font>
    <font>
      <sz val="9"/>
      <name val="Arial"/>
      <family val="2"/>
    </font>
    <font>
      <sz val="11"/>
      <name val="Arial"/>
      <family val="2"/>
    </font>
    <font>
      <sz val="9"/>
      <color theme="1"/>
      <name val="Arial"/>
      <family val="2"/>
    </font>
    <font>
      <sz val="11"/>
      <color theme="0"/>
      <name val="Calibri"/>
      <family val="2"/>
      <scheme val="minor"/>
    </font>
    <font>
      <b/>
      <sz val="9"/>
      <color indexed="81"/>
      <name val="Segoe UI"/>
      <family val="2"/>
    </font>
    <font>
      <sz val="9"/>
      <color indexed="81"/>
      <name val="Segoe UI"/>
      <family val="2"/>
    </font>
    <font>
      <b/>
      <sz val="20"/>
      <color theme="4"/>
      <name val="Arial"/>
      <family val="2"/>
    </font>
    <font>
      <b/>
      <sz val="11"/>
      <color theme="0"/>
      <name val="Arial"/>
      <family val="2"/>
    </font>
    <font>
      <b/>
      <sz val="11"/>
      <color theme="4"/>
      <name val="Arial"/>
      <family val="2"/>
    </font>
    <font>
      <sz val="10"/>
      <name val="Arial"/>
      <family val="2"/>
    </font>
    <font>
      <vertAlign val="superscript"/>
      <sz val="10"/>
      <name val="Arial"/>
      <family val="2"/>
    </font>
    <font>
      <sz val="10"/>
      <color theme="1"/>
      <name val="Calibri"/>
      <family val="2"/>
      <scheme val="minor"/>
    </font>
    <font>
      <b/>
      <sz val="10"/>
      <color theme="2" tint="-0.499984740745262"/>
      <name val="Arial"/>
      <family val="2"/>
    </font>
    <font>
      <vertAlign val="subscript"/>
      <sz val="10"/>
      <name val="Arial"/>
      <family val="2"/>
    </font>
    <font>
      <b/>
      <sz val="10"/>
      <color theme="1" tint="0.34998626667073579"/>
      <name val="Arial"/>
      <family val="2"/>
    </font>
    <font>
      <b/>
      <sz val="10"/>
      <name val="Arial"/>
      <family val="2"/>
    </font>
    <font>
      <sz val="10"/>
      <name val="Calibri"/>
      <family val="2"/>
      <scheme val="minor"/>
    </font>
    <font>
      <vertAlign val="superscript"/>
      <sz val="10"/>
      <name val="Calibri"/>
      <family val="2"/>
      <scheme val="minor"/>
    </font>
    <font>
      <b/>
      <sz val="9"/>
      <name val="Arial"/>
      <family val="2"/>
    </font>
    <font>
      <b/>
      <vertAlign val="superscript"/>
      <sz val="10"/>
      <color theme="2" tint="-0.499984740745262"/>
      <name val="Arial"/>
      <family val="2"/>
    </font>
    <font>
      <sz val="9"/>
      <name val="MetaNormalLF-Roman"/>
      <family val="2"/>
    </font>
    <font>
      <b/>
      <vertAlign val="superscript"/>
      <sz val="11"/>
      <color theme="4"/>
      <name val="Arial"/>
      <family val="2"/>
    </font>
    <font>
      <b/>
      <sz val="10"/>
      <color theme="1" tint="0.34998626667073579"/>
      <name val="Calibri"/>
      <family val="2"/>
      <scheme val="minor"/>
    </font>
    <font>
      <sz val="11"/>
      <color theme="4"/>
      <name val="Arial"/>
      <family val="2"/>
    </font>
    <font>
      <b/>
      <vertAlign val="superscript"/>
      <sz val="10"/>
      <color theme="1" tint="0.34998626667073579"/>
      <name val="Arial"/>
      <family val="2"/>
    </font>
    <font>
      <sz val="10"/>
      <color theme="1" tint="0.34998626667073579"/>
      <name val="Arial"/>
      <family val="2"/>
    </font>
    <font>
      <vertAlign val="superscript"/>
      <sz val="10"/>
      <color theme="1"/>
      <name val="Arial"/>
      <family val="2"/>
    </font>
    <font>
      <b/>
      <sz val="10"/>
      <color theme="1" tint="0.499984740745262"/>
      <name val="Arial"/>
      <family val="2"/>
    </font>
    <font>
      <b/>
      <sz val="9"/>
      <color theme="1" tint="0.34998626667073579"/>
      <name val="Arial"/>
      <family val="2"/>
    </font>
    <font>
      <b/>
      <u/>
      <sz val="9"/>
      <color theme="1" tint="0.34998626667073579"/>
      <name val="Arial"/>
      <family val="2"/>
    </font>
    <font>
      <b/>
      <vertAlign val="superscript"/>
      <sz val="9"/>
      <color theme="1" tint="0.34998626667073579"/>
      <name val="Arial"/>
      <family val="2"/>
    </font>
    <font>
      <sz val="11"/>
      <color rgb="FF1F497D"/>
      <name val="Calibri"/>
      <family val="2"/>
      <scheme val="minor"/>
    </font>
    <font>
      <b/>
      <sz val="10"/>
      <color theme="4" tint="-0.249977111117893"/>
      <name val="Arial"/>
      <family val="2"/>
    </font>
    <font>
      <b/>
      <vertAlign val="superscript"/>
      <sz val="10"/>
      <color theme="1" tint="0.499984740745262"/>
      <name val="Arial"/>
      <family val="2"/>
    </font>
    <font>
      <b/>
      <vertAlign val="superscript"/>
      <sz val="10"/>
      <color theme="2" tint="-0.499984740745262"/>
      <name val="Calibri"/>
      <family val="2"/>
      <scheme val="minor"/>
    </font>
    <font>
      <sz val="11"/>
      <name val="Calibri"/>
      <family val="2"/>
    </font>
    <font>
      <sz val="11"/>
      <color rgb="FFFF0000"/>
      <name val="Arial"/>
      <family val="2"/>
    </font>
    <font>
      <b/>
      <u/>
      <sz val="10"/>
      <color theme="1" tint="0.34998626667073579"/>
      <name val="Arial"/>
      <family val="2"/>
    </font>
    <font>
      <b/>
      <sz val="20"/>
      <color theme="9" tint="-0.249977111117893"/>
      <name val="Arial"/>
      <family val="2"/>
    </font>
    <font>
      <b/>
      <sz val="11"/>
      <color theme="9" tint="-0.249977111117893"/>
      <name val="Arial"/>
      <family val="2"/>
    </font>
    <font>
      <b/>
      <sz val="11"/>
      <color indexed="36"/>
      <name val="Arial"/>
      <family val="2"/>
    </font>
    <font>
      <vertAlign val="superscript"/>
      <sz val="8.1999999999999993"/>
      <name val="Arial"/>
      <family val="2"/>
    </font>
    <font>
      <b/>
      <u/>
      <sz val="11"/>
      <color theme="9" tint="-0.249977111117893"/>
      <name val="Arial"/>
      <family val="2"/>
    </font>
    <font>
      <b/>
      <sz val="8"/>
      <color theme="1" tint="0.34998626667073579"/>
      <name val="Arial"/>
      <family val="2"/>
    </font>
    <font>
      <sz val="8"/>
      <name val="Arial"/>
      <family val="2"/>
    </font>
    <font>
      <sz val="11"/>
      <name val="Calibri"/>
      <family val="2"/>
      <scheme val="minor"/>
    </font>
    <font>
      <sz val="11"/>
      <color rgb="FFFF0000"/>
      <name val="Calibri"/>
      <family val="2"/>
      <scheme val="minor"/>
    </font>
    <font>
      <b/>
      <sz val="11"/>
      <color indexed="36"/>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theme="9" tint="-0.249977111117893"/>
      <name val="Arial"/>
      <family val="2"/>
    </font>
    <font>
      <b/>
      <vertAlign val="superscript"/>
      <sz val="10"/>
      <color theme="9" tint="-0.249977111117893"/>
      <name val="Arial"/>
      <family val="2"/>
    </font>
    <font>
      <b/>
      <sz val="10"/>
      <color theme="1" tint="0.249977111117893"/>
      <name val="Arial"/>
      <family val="2"/>
    </font>
    <font>
      <b/>
      <vertAlign val="superscript"/>
      <sz val="10"/>
      <color theme="1" tint="0.249977111117893"/>
      <name val="Arial"/>
      <family val="2"/>
    </font>
    <font>
      <vertAlign val="superscript"/>
      <sz val="8.4"/>
      <name val="Arial"/>
      <family val="2"/>
    </font>
    <font>
      <b/>
      <sz val="11"/>
      <color rgb="FF7030A0"/>
      <name val="Arial"/>
      <family val="2"/>
    </font>
    <font>
      <b/>
      <sz val="20"/>
      <color theme="7"/>
      <name val="Arial"/>
      <family val="2"/>
    </font>
    <font>
      <b/>
      <sz val="11"/>
      <color theme="7" tint="-0.249977111117893"/>
      <name val="Arial"/>
      <family val="2"/>
    </font>
    <font>
      <b/>
      <vertAlign val="superscript"/>
      <sz val="11"/>
      <color theme="7" tint="-0.249977111117893"/>
      <name val="Arial"/>
      <family val="2"/>
    </font>
    <font>
      <u/>
      <sz val="11"/>
      <color theme="10"/>
      <name val="Calibri"/>
      <family val="2"/>
      <scheme val="minor"/>
    </font>
    <font>
      <u/>
      <sz val="11"/>
      <color theme="10"/>
      <name val="Arial"/>
      <family val="2"/>
    </font>
    <font>
      <sz val="11"/>
      <color rgb="FF00B050"/>
      <name val="Calibri"/>
      <family val="2"/>
      <scheme val="minor"/>
    </font>
    <font>
      <sz val="10"/>
      <color rgb="FF00B050"/>
      <name val="Arial"/>
      <family val="2"/>
    </font>
    <font>
      <sz val="10"/>
      <color rgb="FF00B050"/>
      <name val="Calibri"/>
      <family val="2"/>
      <scheme val="minor"/>
    </font>
    <font>
      <sz val="10"/>
      <color rgb="FF000000"/>
      <name val="Arial"/>
      <family val="2"/>
    </font>
    <font>
      <vertAlign val="superscript"/>
      <sz val="10"/>
      <color rgb="FF000000"/>
      <name val="Arial"/>
      <family val="2"/>
    </font>
  </fonts>
  <fills count="14">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9"/>
        <bgColor indexed="64"/>
      </patternFill>
    </fill>
    <fill>
      <patternFill patternType="solid">
        <fgColor theme="9" tint="0.79998168889431442"/>
        <bgColor indexed="64"/>
      </patternFill>
    </fill>
    <fill>
      <patternFill patternType="solid">
        <fgColor rgb="FFE2EFDA"/>
        <bgColor indexed="64"/>
      </patternFill>
    </fill>
    <fill>
      <patternFill patternType="solid">
        <fgColor theme="7" tint="0.79998168889431442"/>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style="thin">
        <color indexed="64"/>
      </right>
      <top/>
      <bottom/>
      <diagonal/>
    </border>
    <border>
      <left/>
      <right style="thin">
        <color auto="1"/>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4" fillId="0" borderId="0"/>
    <xf numFmtId="0" fontId="16" fillId="0" borderId="0"/>
    <xf numFmtId="9" fontId="4" fillId="0" borderId="0" applyFont="0" applyFill="0" applyBorder="0" applyAlignment="0" applyProtection="0"/>
    <xf numFmtId="43" fontId="4"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16" fillId="0" borderId="0"/>
    <xf numFmtId="0" fontId="1" fillId="0" borderId="0"/>
    <xf numFmtId="43" fontId="42"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67" fillId="0" borderId="0" applyNumberFormat="0" applyFill="0" applyBorder="0" applyAlignment="0" applyProtection="0"/>
    <xf numFmtId="0" fontId="1" fillId="0" borderId="0"/>
  </cellStyleXfs>
  <cellXfs count="604">
    <xf numFmtId="0" fontId="0" fillId="0" borderId="0" xfId="0"/>
    <xf numFmtId="0" fontId="5" fillId="0" borderId="0" xfId="1" applyFont="1"/>
    <xf numFmtId="0" fontId="4" fillId="0" borderId="0" xfId="1"/>
    <xf numFmtId="0" fontId="6" fillId="0" borderId="0" xfId="1" applyFont="1" applyAlignment="1">
      <alignment horizontal="center"/>
    </xf>
    <xf numFmtId="0" fontId="6" fillId="0" borderId="0" xfId="1" applyFont="1"/>
    <xf numFmtId="0" fontId="5" fillId="0" borderId="0" xfId="1" applyFont="1" applyAlignment="1">
      <alignment horizontal="center"/>
    </xf>
    <xf numFmtId="0" fontId="5" fillId="2" borderId="1" xfId="1" applyFont="1" applyFill="1" applyBorder="1"/>
    <xf numFmtId="0" fontId="7" fillId="3" borderId="2" xfId="1" applyFont="1" applyFill="1" applyBorder="1" applyAlignment="1">
      <alignment horizontal="center"/>
    </xf>
    <xf numFmtId="0" fontId="7" fillId="3" borderId="2" xfId="1" applyFont="1" applyFill="1" applyBorder="1"/>
    <xf numFmtId="0" fontId="5" fillId="2" borderId="0" xfId="1" applyFont="1" applyFill="1" applyBorder="1"/>
    <xf numFmtId="0" fontId="7" fillId="0" borderId="3" xfId="1" applyFont="1" applyFill="1" applyBorder="1" applyAlignment="1">
      <alignment horizontal="center"/>
    </xf>
    <xf numFmtId="0" fontId="7" fillId="0" borderId="3" xfId="1" applyFont="1" applyFill="1" applyBorder="1"/>
    <xf numFmtId="0" fontId="7" fillId="3" borderId="3" xfId="1" applyFont="1" applyFill="1" applyBorder="1" applyAlignment="1">
      <alignment horizontal="center"/>
    </xf>
    <xf numFmtId="0" fontId="7" fillId="3" borderId="3" xfId="1" applyFont="1" applyFill="1" applyBorder="1"/>
    <xf numFmtId="0" fontId="5" fillId="2" borderId="4" xfId="1" applyFont="1" applyFill="1" applyBorder="1"/>
    <xf numFmtId="0" fontId="7" fillId="0" borderId="5" xfId="1" applyFont="1" applyFill="1" applyBorder="1" applyAlignment="1">
      <alignment horizontal="center"/>
    </xf>
    <xf numFmtId="0" fontId="7" fillId="0" borderId="5" xfId="1" applyFont="1" applyFill="1" applyBorder="1"/>
    <xf numFmtId="0" fontId="5" fillId="4" borderId="1" xfId="1" applyFont="1" applyFill="1" applyBorder="1"/>
    <xf numFmtId="0" fontId="5" fillId="4" borderId="0" xfId="1" applyFont="1" applyFill="1" applyBorder="1"/>
    <xf numFmtId="0" fontId="5" fillId="4" borderId="4" xfId="1" applyFont="1" applyFill="1" applyBorder="1"/>
    <xf numFmtId="0" fontId="7" fillId="3" borderId="5" xfId="1" applyFont="1" applyFill="1" applyBorder="1" applyAlignment="1">
      <alignment horizontal="center"/>
    </xf>
    <xf numFmtId="0" fontId="7" fillId="3" borderId="5" xfId="1" applyFont="1" applyFill="1" applyBorder="1"/>
    <xf numFmtId="0" fontId="8" fillId="5" borderId="6" xfId="1" applyFont="1" applyFill="1" applyBorder="1"/>
    <xf numFmtId="0" fontId="7" fillId="6" borderId="6" xfId="1" applyFont="1" applyFill="1" applyBorder="1" applyAlignment="1">
      <alignment horizontal="center"/>
    </xf>
    <xf numFmtId="0" fontId="7" fillId="6" borderId="2" xfId="1" applyFont="1" applyFill="1" applyBorder="1"/>
    <xf numFmtId="0" fontId="8" fillId="5" borderId="7" xfId="1" applyFont="1" applyFill="1" applyBorder="1"/>
    <xf numFmtId="0" fontId="7" fillId="3" borderId="7" xfId="1" applyFont="1" applyFill="1" applyBorder="1" applyAlignment="1">
      <alignment horizontal="center"/>
    </xf>
    <xf numFmtId="0" fontId="7" fillId="0" borderId="7" xfId="1" applyFont="1" applyFill="1" applyBorder="1" applyAlignment="1">
      <alignment horizontal="center"/>
    </xf>
    <xf numFmtId="0" fontId="8" fillId="5" borderId="8" xfId="1" applyFont="1" applyFill="1" applyBorder="1" applyAlignment="1">
      <alignment horizontal="right"/>
    </xf>
    <xf numFmtId="0" fontId="7" fillId="0" borderId="8" xfId="1" applyFont="1" applyFill="1" applyBorder="1" applyAlignment="1">
      <alignment horizontal="center"/>
    </xf>
    <xf numFmtId="0" fontId="9" fillId="0" borderId="5" xfId="1" applyFont="1" applyBorder="1"/>
    <xf numFmtId="0" fontId="4" fillId="0" borderId="0" xfId="1" applyAlignment="1"/>
    <xf numFmtId="0" fontId="10" fillId="0" borderId="0" xfId="1" applyFont="1"/>
    <xf numFmtId="0" fontId="4" fillId="0" borderId="0" xfId="1" applyFont="1"/>
    <xf numFmtId="0" fontId="5" fillId="0" borderId="0" xfId="1" applyFont="1" applyAlignment="1">
      <alignment vertical="center"/>
    </xf>
    <xf numFmtId="164" fontId="13" fillId="7" borderId="0" xfId="1" applyNumberFormat="1" applyFont="1" applyFill="1" applyAlignment="1">
      <alignment horizontal="center" vertical="center"/>
    </xf>
    <xf numFmtId="0" fontId="14" fillId="7" borderId="0" xfId="1" applyFont="1" applyFill="1" applyAlignment="1">
      <alignment vertical="center"/>
    </xf>
    <xf numFmtId="0" fontId="5" fillId="7" borderId="0" xfId="1" applyFont="1" applyFill="1" applyAlignment="1">
      <alignment vertical="center"/>
    </xf>
    <xf numFmtId="0" fontId="4" fillId="0" borderId="0" xfId="1" applyFont="1" applyAlignment="1">
      <alignment vertical="center"/>
    </xf>
    <xf numFmtId="0" fontId="5" fillId="0" borderId="0" xfId="1" applyFont="1" applyAlignment="1">
      <alignment vertical="top"/>
    </xf>
    <xf numFmtId="0" fontId="15" fillId="0" borderId="0" xfId="1" applyFont="1" applyAlignment="1">
      <alignment vertical="top"/>
    </xf>
    <xf numFmtId="0" fontId="4" fillId="0" borderId="0" xfId="1" applyFont="1" applyAlignment="1">
      <alignment vertical="top"/>
    </xf>
    <xf numFmtId="0" fontId="16" fillId="0" borderId="0" xfId="2" applyFont="1"/>
    <xf numFmtId="0" fontId="16" fillId="8" borderId="9" xfId="2" applyFont="1" applyFill="1" applyBorder="1" applyAlignment="1">
      <alignment horizontal="center"/>
    </xf>
    <xf numFmtId="0" fontId="16" fillId="8" borderId="4" xfId="2" applyFont="1" applyFill="1" applyBorder="1" applyAlignment="1">
      <alignment horizontal="center"/>
    </xf>
    <xf numFmtId="0" fontId="1" fillId="0" borderId="0" xfId="1" applyFont="1"/>
    <xf numFmtId="0" fontId="18" fillId="0" borderId="0" xfId="1" applyFont="1"/>
    <xf numFmtId="0" fontId="16" fillId="0" borderId="0" xfId="2" applyFont="1" applyAlignment="1">
      <alignment horizontal="right"/>
    </xf>
    <xf numFmtId="0" fontId="16" fillId="8" borderId="10" xfId="2" applyFont="1" applyFill="1" applyBorder="1" applyAlignment="1">
      <alignment horizontal="center"/>
    </xf>
    <xf numFmtId="0" fontId="19" fillId="0" borderId="1" xfId="2" applyFont="1" applyBorder="1" applyAlignment="1">
      <alignment horizontal="left" vertical="center"/>
    </xf>
    <xf numFmtId="3" fontId="16" fillId="0" borderId="1" xfId="2" applyNumberFormat="1" applyFont="1" applyBorder="1" applyAlignment="1"/>
    <xf numFmtId="165" fontId="16" fillId="0" borderId="1" xfId="2" applyNumberFormat="1" applyFont="1" applyFill="1" applyBorder="1" applyAlignment="1">
      <alignment horizontal="right" vertical="center" indent="1"/>
    </xf>
    <xf numFmtId="0" fontId="19" fillId="0" borderId="4" xfId="2" applyFont="1" applyBorder="1" applyAlignment="1">
      <alignment horizontal="left" vertical="center"/>
    </xf>
    <xf numFmtId="3" fontId="16" fillId="0" borderId="4" xfId="2" applyNumberFormat="1" applyFont="1" applyBorder="1" applyAlignment="1"/>
    <xf numFmtId="165" fontId="16" fillId="0" borderId="4" xfId="2" applyNumberFormat="1" applyFont="1" applyFill="1" applyBorder="1" applyAlignment="1">
      <alignment horizontal="right" vertical="center" indent="1"/>
    </xf>
    <xf numFmtId="3" fontId="16" fillId="0" borderId="0" xfId="2" applyNumberFormat="1" applyFont="1" applyBorder="1" applyAlignment="1"/>
    <xf numFmtId="166" fontId="16" fillId="0" borderId="0" xfId="2" applyNumberFormat="1" applyFont="1" applyFill="1" applyBorder="1" applyAlignment="1">
      <alignment horizontal="right" vertical="center" indent="1"/>
    </xf>
    <xf numFmtId="0" fontId="19" fillId="0" borderId="0" xfId="2" applyFont="1" applyBorder="1" applyAlignment="1">
      <alignment horizontal="left" vertical="center"/>
    </xf>
    <xf numFmtId="0" fontId="1" fillId="0" borderId="0" xfId="1" applyFont="1" applyBorder="1"/>
    <xf numFmtId="0" fontId="16" fillId="0" borderId="1" xfId="2" applyFont="1" applyBorder="1" applyAlignment="1">
      <alignment horizontal="left" indent="1"/>
    </xf>
    <xf numFmtId="167" fontId="16" fillId="0" borderId="1" xfId="3" applyNumberFormat="1" applyFont="1" applyFill="1" applyBorder="1" applyAlignment="1">
      <alignment horizontal="right" vertical="center" indent="1"/>
    </xf>
    <xf numFmtId="0" fontId="16" fillId="0" borderId="0" xfId="2" applyFont="1" applyBorder="1" applyAlignment="1">
      <alignment horizontal="left" indent="1"/>
    </xf>
    <xf numFmtId="167" fontId="16" fillId="0" borderId="0" xfId="3" applyNumberFormat="1" applyFont="1" applyFill="1" applyBorder="1" applyAlignment="1">
      <alignment horizontal="right" vertical="center" indent="1"/>
    </xf>
    <xf numFmtId="0" fontId="16" fillId="0" borderId="4" xfId="2" applyFont="1" applyBorder="1" applyAlignment="1">
      <alignment horizontal="left" indent="1"/>
    </xf>
    <xf numFmtId="167" fontId="16" fillId="0" borderId="4" xfId="3" applyNumberFormat="1" applyFont="1" applyFill="1" applyBorder="1" applyAlignment="1">
      <alignment horizontal="right" vertical="center" indent="1"/>
    </xf>
    <xf numFmtId="167" fontId="1" fillId="0" borderId="0" xfId="1" applyNumberFormat="1" applyFont="1"/>
    <xf numFmtId="0" fontId="16" fillId="0" borderId="0" xfId="2" applyFont="1" applyAlignment="1">
      <alignment vertical="center"/>
    </xf>
    <xf numFmtId="165" fontId="16" fillId="0" borderId="4" xfId="2" applyNumberFormat="1" applyFont="1" applyFill="1" applyBorder="1" applyAlignment="1">
      <alignment horizontal="center" vertical="center"/>
    </xf>
    <xf numFmtId="0" fontId="16" fillId="8" borderId="10" xfId="2" applyFont="1" applyFill="1" applyBorder="1" applyAlignment="1">
      <alignment horizontal="center"/>
    </xf>
    <xf numFmtId="0" fontId="1" fillId="0" borderId="1" xfId="1" applyFont="1" applyBorder="1"/>
    <xf numFmtId="0" fontId="5" fillId="0" borderId="0" xfId="1" applyFont="1" applyFill="1" applyAlignment="1">
      <alignment vertical="center"/>
    </xf>
    <xf numFmtId="164" fontId="13" fillId="9" borderId="0" xfId="1" applyNumberFormat="1" applyFont="1" applyFill="1" applyAlignment="1">
      <alignment horizontal="center" vertical="center"/>
    </xf>
    <xf numFmtId="0" fontId="14" fillId="9" borderId="0" xfId="1" applyFont="1" applyFill="1" applyAlignment="1">
      <alignment vertical="center"/>
    </xf>
    <xf numFmtId="0" fontId="5" fillId="9" borderId="0" xfId="1" applyFont="1" applyFill="1" applyAlignment="1">
      <alignment vertical="center"/>
    </xf>
    <xf numFmtId="0" fontId="4" fillId="0" borderId="0" xfId="1" applyFont="1" applyFill="1" applyAlignment="1">
      <alignment vertical="center"/>
    </xf>
    <xf numFmtId="0" fontId="16" fillId="8" borderId="11" xfId="2" applyFont="1" applyFill="1" applyBorder="1" applyAlignment="1">
      <alignment horizontal="center"/>
    </xf>
    <xf numFmtId="0" fontId="16" fillId="8" borderId="12" xfId="2" applyFont="1" applyFill="1" applyBorder="1" applyAlignment="1">
      <alignment horizontal="center"/>
    </xf>
    <xf numFmtId="0" fontId="16" fillId="8" borderId="13" xfId="2" applyFont="1" applyFill="1" applyBorder="1" applyAlignment="1">
      <alignment horizontal="center"/>
    </xf>
    <xf numFmtId="0" fontId="19" fillId="0" borderId="12" xfId="2" applyFont="1" applyBorder="1" applyAlignment="1">
      <alignment horizontal="left" vertical="center"/>
    </xf>
    <xf numFmtId="168" fontId="16" fillId="0" borderId="12" xfId="4" applyNumberFormat="1" applyFont="1" applyFill="1" applyBorder="1" applyAlignment="1">
      <alignment horizontal="right" vertical="center" indent="1"/>
    </xf>
    <xf numFmtId="167" fontId="16" fillId="0" borderId="1" xfId="3" applyNumberFormat="1" applyFont="1" applyBorder="1" applyAlignment="1">
      <alignment horizontal="right" indent="1"/>
    </xf>
    <xf numFmtId="3" fontId="16" fillId="0" borderId="12" xfId="2" applyNumberFormat="1" applyFont="1" applyBorder="1" applyAlignment="1"/>
    <xf numFmtId="0" fontId="21" fillId="0" borderId="0" xfId="1" applyFont="1" applyAlignment="1">
      <alignment vertical="center"/>
    </xf>
    <xf numFmtId="0" fontId="1" fillId="0" borderId="0" xfId="1" applyFont="1" applyAlignment="1">
      <alignment vertical="center"/>
    </xf>
    <xf numFmtId="0" fontId="22" fillId="0" borderId="12" xfId="2" applyFont="1" applyFill="1" applyBorder="1"/>
    <xf numFmtId="9" fontId="16" fillId="0" borderId="12" xfId="3" applyNumberFormat="1" applyFont="1" applyFill="1" applyBorder="1" applyAlignment="1">
      <alignment horizontal="center" vertical="center"/>
    </xf>
    <xf numFmtId="0" fontId="16" fillId="0" borderId="0" xfId="2" applyFont="1" applyFill="1" applyBorder="1"/>
    <xf numFmtId="167" fontId="16" fillId="0" borderId="0" xfId="3" applyNumberFormat="1" applyFont="1" applyFill="1" applyBorder="1" applyAlignment="1">
      <alignment horizontal="center" vertical="center"/>
    </xf>
    <xf numFmtId="0" fontId="23" fillId="0" borderId="0" xfId="2" applyFont="1" applyBorder="1" applyAlignment="1">
      <alignment horizontal="left" indent="1"/>
    </xf>
    <xf numFmtId="0" fontId="16" fillId="0" borderId="1" xfId="2" applyFont="1" applyFill="1" applyBorder="1" applyAlignment="1">
      <alignment horizontal="left" vertical="center" indent="1"/>
    </xf>
    <xf numFmtId="0" fontId="16" fillId="0" borderId="1" xfId="2" applyFont="1" applyFill="1" applyBorder="1"/>
    <xf numFmtId="167" fontId="16" fillId="0" borderId="1" xfId="3" applyNumberFormat="1" applyFont="1" applyFill="1" applyBorder="1" applyAlignment="1">
      <alignment horizontal="center" vertical="center"/>
    </xf>
    <xf numFmtId="0" fontId="16" fillId="0" borderId="4" xfId="2" applyFont="1" applyFill="1" applyBorder="1" applyAlignment="1">
      <alignment horizontal="left" vertical="center" indent="1"/>
    </xf>
    <xf numFmtId="0" fontId="16" fillId="0" borderId="4" xfId="2" applyFont="1" applyFill="1" applyBorder="1"/>
    <xf numFmtId="167" fontId="16" fillId="0" borderId="4" xfId="3" applyNumberFormat="1" applyFont="1" applyFill="1" applyBorder="1" applyAlignment="1">
      <alignment horizontal="center" vertical="center"/>
    </xf>
    <xf numFmtId="0" fontId="16" fillId="0" borderId="0" xfId="2" applyFont="1" applyBorder="1" applyAlignment="1">
      <alignment horizontal="left" vertical="center" indent="1"/>
    </xf>
    <xf numFmtId="0" fontId="1" fillId="0" borderId="0" xfId="1" applyFont="1" applyAlignment="1">
      <alignment horizontal="center"/>
    </xf>
    <xf numFmtId="0" fontId="16" fillId="0" borderId="1" xfId="2" applyFont="1" applyBorder="1" applyAlignment="1">
      <alignment horizontal="left" vertical="center" indent="1"/>
    </xf>
    <xf numFmtId="0" fontId="16" fillId="0" borderId="1" xfId="2" applyFont="1" applyBorder="1"/>
    <xf numFmtId="0" fontId="16" fillId="0" borderId="0" xfId="2" applyFont="1" applyBorder="1"/>
    <xf numFmtId="0" fontId="16" fillId="0" borderId="4" xfId="2" applyFont="1" applyBorder="1" applyAlignment="1">
      <alignment horizontal="left" vertical="center" indent="1"/>
    </xf>
    <xf numFmtId="0" fontId="16" fillId="0" borderId="4" xfId="2" applyFont="1" applyBorder="1"/>
    <xf numFmtId="0" fontId="16" fillId="0" borderId="0" xfId="2" applyFont="1" applyBorder="1" applyAlignment="1">
      <alignment horizontal="left" indent="2"/>
    </xf>
    <xf numFmtId="0" fontId="16" fillId="0" borderId="4" xfId="2" applyFont="1" applyBorder="1" applyAlignment="1">
      <alignment horizontal="left" vertical="center" indent="2"/>
    </xf>
    <xf numFmtId="164" fontId="16" fillId="0" borderId="1"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164" fontId="16" fillId="0" borderId="0" xfId="4" applyNumberFormat="1" applyFont="1" applyFill="1" applyBorder="1" applyAlignment="1">
      <alignment horizontal="center" vertical="center"/>
    </xf>
    <xf numFmtId="164" fontId="1" fillId="0" borderId="0" xfId="4" applyNumberFormat="1" applyFont="1" applyAlignment="1">
      <alignment horizontal="center"/>
    </xf>
    <xf numFmtId="0" fontId="16" fillId="0" borderId="0" xfId="2" applyFont="1" applyBorder="1" applyAlignment="1">
      <alignment horizontal="left" vertical="center"/>
    </xf>
    <xf numFmtId="0" fontId="16" fillId="0" borderId="0" xfId="2" applyFont="1" applyFill="1"/>
    <xf numFmtId="164" fontId="25" fillId="0" borderId="12" xfId="4" applyNumberFormat="1" applyFont="1" applyFill="1" applyBorder="1" applyAlignment="1">
      <alignment horizontal="right" vertical="center" indent="1"/>
    </xf>
    <xf numFmtId="164" fontId="7" fillId="0" borderId="0" xfId="4" applyNumberFormat="1" applyFont="1" applyFill="1" applyBorder="1" applyAlignment="1">
      <alignment horizontal="right" vertical="center" indent="1"/>
    </xf>
    <xf numFmtId="164" fontId="7" fillId="0" borderId="1" xfId="4" applyNumberFormat="1" applyFont="1" applyFill="1" applyBorder="1" applyAlignment="1">
      <alignment horizontal="right" vertical="center" indent="1"/>
    </xf>
    <xf numFmtId="164" fontId="7" fillId="0" borderId="4" xfId="4" applyNumberFormat="1" applyFont="1" applyFill="1" applyBorder="1" applyAlignment="1">
      <alignment horizontal="right" vertical="center" indent="1"/>
    </xf>
    <xf numFmtId="164" fontId="9" fillId="0" borderId="0" xfId="4" applyNumberFormat="1" applyFont="1"/>
    <xf numFmtId="0" fontId="1" fillId="0" borderId="0" xfId="1" applyFont="1" applyAlignment="1">
      <alignment horizontal="left" wrapText="1"/>
    </xf>
    <xf numFmtId="0" fontId="1" fillId="0" borderId="0" xfId="1" applyFont="1" applyAlignment="1">
      <alignment horizontal="left" wrapText="1"/>
    </xf>
    <xf numFmtId="169" fontId="27" fillId="10" borderId="0" xfId="5" applyNumberFormat="1" applyFont="1" applyFill="1" applyAlignment="1">
      <alignment horizontal="right" vertical="center" wrapText="1"/>
    </xf>
    <xf numFmtId="0" fontId="18" fillId="0" borderId="0" xfId="1" applyFont="1" applyAlignment="1">
      <alignment vertical="center"/>
    </xf>
    <xf numFmtId="0" fontId="4" fillId="0" borderId="0" xfId="1" applyAlignment="1">
      <alignment vertical="center"/>
    </xf>
    <xf numFmtId="0" fontId="9" fillId="8" borderId="10" xfId="1" applyFont="1" applyFill="1" applyBorder="1" applyAlignment="1">
      <alignment horizontal="center" vertical="center" wrapText="1"/>
    </xf>
    <xf numFmtId="170" fontId="1" fillId="0" borderId="1" xfId="6" applyNumberFormat="1" applyFont="1" applyBorder="1" applyAlignment="1">
      <alignment horizontal="right"/>
    </xf>
    <xf numFmtId="0" fontId="1" fillId="0" borderId="4" xfId="1" applyFont="1" applyBorder="1"/>
    <xf numFmtId="170" fontId="1" fillId="0" borderId="4" xfId="6" applyNumberFormat="1" applyFont="1" applyBorder="1" applyAlignment="1">
      <alignment horizontal="right"/>
    </xf>
    <xf numFmtId="0" fontId="1" fillId="0" borderId="0" xfId="1" applyFont="1" applyAlignment="1"/>
    <xf numFmtId="0" fontId="15" fillId="0" borderId="0" xfId="1" applyFont="1" applyAlignment="1">
      <alignment horizontal="left" vertical="top" wrapText="1"/>
    </xf>
    <xf numFmtId="0" fontId="4" fillId="0" borderId="0" xfId="1" applyAlignment="1">
      <alignment vertical="top"/>
    </xf>
    <xf numFmtId="0" fontId="3" fillId="0" borderId="0" xfId="1" applyFont="1" applyAlignment="1">
      <alignment horizontal="left" wrapText="1"/>
    </xf>
    <xf numFmtId="0" fontId="4" fillId="0" borderId="7" xfId="1" applyBorder="1" applyAlignment="1">
      <alignment horizontal="left" wrapText="1"/>
    </xf>
    <xf numFmtId="0" fontId="16" fillId="0" borderId="0" xfId="2" applyFont="1" applyAlignment="1"/>
    <xf numFmtId="3" fontId="16" fillId="0" borderId="0" xfId="2" applyNumberFormat="1" applyFont="1" applyBorder="1" applyAlignment="1">
      <alignment horizontal="center"/>
    </xf>
    <xf numFmtId="167" fontId="1" fillId="0" borderId="12" xfId="3" applyNumberFormat="1" applyFont="1" applyFill="1" applyBorder="1" applyAlignment="1">
      <alignment horizontal="center"/>
    </xf>
    <xf numFmtId="167" fontId="1" fillId="0" borderId="0" xfId="3" applyNumberFormat="1" applyFont="1" applyFill="1" applyBorder="1" applyAlignment="1">
      <alignment horizontal="center"/>
    </xf>
    <xf numFmtId="167" fontId="1" fillId="0" borderId="1" xfId="3" applyNumberFormat="1" applyFont="1" applyFill="1" applyBorder="1" applyAlignment="1">
      <alignment horizontal="center"/>
    </xf>
    <xf numFmtId="167" fontId="1" fillId="0" borderId="4" xfId="3" applyNumberFormat="1" applyFont="1" applyFill="1" applyBorder="1" applyAlignment="1">
      <alignment horizontal="center"/>
    </xf>
    <xf numFmtId="0" fontId="16" fillId="0" borderId="0" xfId="2" applyFont="1" applyFill="1" applyBorder="1" applyAlignment="1">
      <alignment horizontal="left" vertical="center" indent="1"/>
    </xf>
    <xf numFmtId="167" fontId="16" fillId="0" borderId="0" xfId="3" applyNumberFormat="1" applyFont="1" applyFill="1" applyBorder="1" applyAlignment="1">
      <alignment horizontal="center"/>
    </xf>
    <xf numFmtId="0" fontId="1" fillId="0" borderId="0" xfId="1" applyFont="1" applyFill="1" applyBorder="1"/>
    <xf numFmtId="167" fontId="1" fillId="0" borderId="0" xfId="3" applyNumberFormat="1" applyFont="1" applyFill="1" applyBorder="1" applyAlignment="1">
      <alignment horizontal="right"/>
    </xf>
    <xf numFmtId="167" fontId="1" fillId="0" borderId="0" xfId="3" applyNumberFormat="1" applyFont="1"/>
    <xf numFmtId="0" fontId="1" fillId="0" borderId="0" xfId="1" applyFont="1" applyAlignment="1">
      <alignment horizontal="left" vertical="center" wrapText="1"/>
    </xf>
    <xf numFmtId="0" fontId="16" fillId="0" borderId="0" xfId="2" applyFont="1" applyFill="1" applyBorder="1" applyAlignment="1">
      <alignment vertical="center"/>
    </xf>
    <xf numFmtId="0" fontId="3" fillId="0" borderId="7" xfId="1" applyFont="1" applyBorder="1" applyAlignment="1">
      <alignment horizontal="left" wrapText="1"/>
    </xf>
    <xf numFmtId="167" fontId="1" fillId="0" borderId="12"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4" xfId="3" applyNumberFormat="1" applyFont="1" applyFill="1" applyBorder="1" applyAlignment="1">
      <alignment horizontal="right"/>
    </xf>
    <xf numFmtId="0" fontId="5" fillId="0" borderId="0" xfId="1" applyFont="1" applyAlignment="1">
      <alignment horizontal="left" vertical="center" wrapText="1"/>
    </xf>
    <xf numFmtId="0" fontId="29" fillId="0" borderId="0" xfId="2" applyFont="1" applyBorder="1" applyAlignment="1">
      <alignment horizontal="left" vertical="center" wrapText="1"/>
    </xf>
    <xf numFmtId="0" fontId="18" fillId="0" borderId="0" xfId="1" applyFont="1" applyBorder="1"/>
    <xf numFmtId="0" fontId="30" fillId="0" borderId="0" xfId="1" applyFont="1" applyAlignment="1">
      <alignment vertical="top"/>
    </xf>
    <xf numFmtId="0" fontId="21" fillId="0" borderId="0" xfId="2" applyFont="1" applyAlignment="1">
      <alignment horizontal="left" vertical="center" wrapText="1"/>
    </xf>
    <xf numFmtId="0" fontId="21" fillId="0" borderId="7" xfId="2" applyFont="1" applyBorder="1" applyAlignment="1">
      <alignment horizontal="left" vertical="center" wrapText="1"/>
    </xf>
    <xf numFmtId="167" fontId="16" fillId="0" borderId="0" xfId="3" applyNumberFormat="1" applyFont="1" applyFill="1" applyBorder="1" applyAlignment="1">
      <alignment horizontal="right"/>
    </xf>
    <xf numFmtId="0" fontId="1" fillId="8" borderId="10" xfId="1" applyFont="1" applyFill="1" applyBorder="1" applyAlignment="1">
      <alignment horizontal="center"/>
    </xf>
    <xf numFmtId="0" fontId="16" fillId="0" borderId="0" xfId="7" applyFont="1" applyFill="1"/>
    <xf numFmtId="0" fontId="1" fillId="0" borderId="12" xfId="1" applyFont="1" applyBorder="1"/>
    <xf numFmtId="167" fontId="16" fillId="0" borderId="12" xfId="3" applyNumberFormat="1" applyFont="1" applyFill="1" applyBorder="1" applyAlignment="1">
      <alignment horizontal="center" vertical="center"/>
    </xf>
    <xf numFmtId="167" fontId="16" fillId="0" borderId="0" xfId="3" applyNumberFormat="1" applyFont="1" applyFill="1" applyAlignment="1">
      <alignment horizontal="center" vertical="center"/>
    </xf>
    <xf numFmtId="0" fontId="16" fillId="0" borderId="1" xfId="7" applyFont="1" applyFill="1" applyBorder="1" applyAlignment="1">
      <alignment horizontal="left" indent="1"/>
    </xf>
    <xf numFmtId="16" fontId="16" fillId="0" borderId="0" xfId="7" quotePrefix="1" applyNumberFormat="1" applyFont="1" applyFill="1" applyBorder="1" applyAlignment="1">
      <alignment horizontal="left" indent="1"/>
    </xf>
    <xf numFmtId="0" fontId="16" fillId="0" borderId="4" xfId="7" quotePrefix="1" applyFont="1" applyFill="1" applyBorder="1" applyAlignment="1">
      <alignment horizontal="left" indent="1"/>
    </xf>
    <xf numFmtId="0" fontId="3" fillId="0" borderId="0" xfId="1" applyFont="1" applyAlignment="1">
      <alignment vertical="center"/>
    </xf>
    <xf numFmtId="3" fontId="16" fillId="0" borderId="12" xfId="7" applyNumberFormat="1" applyFont="1" applyFill="1" applyBorder="1" applyAlignment="1">
      <alignment horizontal="right" vertical="center" indent="1"/>
    </xf>
    <xf numFmtId="3" fontId="16" fillId="0" borderId="0" xfId="7" applyNumberFormat="1" applyFont="1" applyFill="1" applyBorder="1" applyAlignment="1">
      <alignment horizontal="right" vertical="center" indent="1"/>
    </xf>
    <xf numFmtId="3" fontId="16" fillId="0" borderId="0" xfId="7" applyNumberFormat="1" applyFont="1" applyFill="1" applyAlignment="1">
      <alignment horizontal="right" vertical="center" indent="1"/>
    </xf>
    <xf numFmtId="0" fontId="1" fillId="0" borderId="1" xfId="1" applyFont="1" applyBorder="1" applyAlignment="1">
      <alignment horizontal="right"/>
    </xf>
    <xf numFmtId="3" fontId="16" fillId="0" borderId="1" xfId="7" applyNumberFormat="1" applyFont="1" applyFill="1" applyBorder="1" applyAlignment="1">
      <alignment horizontal="right" vertical="center" indent="1"/>
    </xf>
    <xf numFmtId="0" fontId="1" fillId="0" borderId="0" xfId="1" applyFont="1" applyBorder="1" applyAlignment="1">
      <alignment horizontal="right"/>
    </xf>
    <xf numFmtId="0" fontId="1" fillId="0" borderId="4" xfId="1" applyFont="1" applyBorder="1" applyAlignment="1">
      <alignment horizontal="right"/>
    </xf>
    <xf numFmtId="3" fontId="16" fillId="0" borderId="4" xfId="7" applyNumberFormat="1" applyFont="1" applyFill="1" applyBorder="1" applyAlignment="1">
      <alignment horizontal="right" vertical="center" indent="1"/>
    </xf>
    <xf numFmtId="0" fontId="1" fillId="0" borderId="0" xfId="1" applyFont="1" applyAlignment="1">
      <alignment vertical="top"/>
    </xf>
    <xf numFmtId="0" fontId="16" fillId="0" borderId="0" xfId="7" applyFont="1" applyFill="1" applyAlignment="1">
      <alignment horizontal="left" vertical="top" wrapText="1"/>
    </xf>
    <xf numFmtId="0" fontId="16" fillId="0" borderId="0" xfId="7" applyFont="1" applyFill="1" applyAlignment="1">
      <alignment horizontal="left" vertical="top"/>
    </xf>
    <xf numFmtId="0" fontId="15" fillId="0" borderId="0" xfId="1" applyFont="1" applyBorder="1" applyAlignment="1">
      <alignment horizontal="left" vertical="top"/>
    </xf>
    <xf numFmtId="0" fontId="5" fillId="8" borderId="11" xfId="1" applyFont="1" applyFill="1" applyBorder="1" applyAlignment="1">
      <alignment horizontal="center"/>
    </xf>
    <xf numFmtId="0" fontId="5" fillId="8" borderId="12" xfId="1" applyFont="1" applyFill="1" applyBorder="1" applyAlignment="1">
      <alignment horizontal="center"/>
    </xf>
    <xf numFmtId="0" fontId="5" fillId="8" borderId="13" xfId="1" applyFont="1" applyFill="1" applyBorder="1" applyAlignment="1">
      <alignment horizontal="center"/>
    </xf>
    <xf numFmtId="0" fontId="32" fillId="0" borderId="0" xfId="1" applyFont="1"/>
    <xf numFmtId="0" fontId="16" fillId="0" borderId="1" xfId="1" applyFont="1" applyFill="1" applyBorder="1" applyAlignment="1">
      <alignment horizontal="left" vertical="center" indent="1"/>
    </xf>
    <xf numFmtId="0" fontId="1" fillId="0" borderId="1" xfId="1" applyFont="1" applyBorder="1" applyAlignment="1">
      <alignment horizontal="left" indent="1"/>
    </xf>
    <xf numFmtId="164" fontId="16" fillId="0" borderId="1" xfId="4" applyNumberFormat="1" applyFont="1" applyFill="1" applyBorder="1"/>
    <xf numFmtId="0" fontId="16" fillId="0" borderId="0" xfId="1" applyFont="1" applyFill="1" applyBorder="1" applyAlignment="1">
      <alignment horizontal="left" vertical="center" indent="1"/>
    </xf>
    <xf numFmtId="0" fontId="1" fillId="0" borderId="0" xfId="1" applyFont="1" applyBorder="1" applyAlignment="1">
      <alignment horizontal="left" indent="1"/>
    </xf>
    <xf numFmtId="164" fontId="16" fillId="0" borderId="0" xfId="4" applyNumberFormat="1" applyFont="1" applyFill="1" applyBorder="1"/>
    <xf numFmtId="0" fontId="16" fillId="0" borderId="4" xfId="1" applyFont="1" applyFill="1" applyBorder="1" applyAlignment="1">
      <alignment horizontal="left" vertical="center" indent="1"/>
    </xf>
    <xf numFmtId="0" fontId="1" fillId="0" borderId="4" xfId="1" applyFont="1" applyBorder="1" applyAlignment="1">
      <alignment horizontal="left" indent="1"/>
    </xf>
    <xf numFmtId="164" fontId="16" fillId="0" borderId="4" xfId="4" applyNumberFormat="1" applyFont="1" applyFill="1" applyBorder="1"/>
    <xf numFmtId="0" fontId="1" fillId="0" borderId="0" xfId="1" applyFont="1" applyAlignment="1">
      <alignment horizontal="left" indent="1"/>
    </xf>
    <xf numFmtId="164" fontId="1" fillId="0" borderId="0" xfId="4" applyNumberFormat="1" applyFont="1"/>
    <xf numFmtId="0" fontId="34" fillId="0" borderId="12" xfId="1" applyFont="1" applyFill="1" applyBorder="1" applyAlignment="1">
      <alignment horizontal="left" vertical="center" indent="1"/>
    </xf>
    <xf numFmtId="0" fontId="1" fillId="0" borderId="12" xfId="1" applyFont="1" applyBorder="1" applyAlignment="1">
      <alignment horizontal="left" indent="1"/>
    </xf>
    <xf numFmtId="164" fontId="1" fillId="0" borderId="12" xfId="4" applyNumberFormat="1" applyFont="1" applyFill="1" applyBorder="1" applyAlignment="1">
      <alignment horizontal="right"/>
    </xf>
    <xf numFmtId="0" fontId="16" fillId="0" borderId="12" xfId="1" applyFont="1" applyFill="1" applyBorder="1" applyAlignment="1">
      <alignment horizontal="left" vertical="center" wrapText="1"/>
    </xf>
    <xf numFmtId="164" fontId="16" fillId="0" borderId="12" xfId="4" applyNumberFormat="1" applyFont="1" applyFill="1" applyBorder="1" applyAlignment="1">
      <alignment vertical="center"/>
    </xf>
    <xf numFmtId="164" fontId="1" fillId="0" borderId="0" xfId="4" applyNumberFormat="1" applyFont="1" applyAlignment="1">
      <alignment vertical="center"/>
    </xf>
    <xf numFmtId="167" fontId="16" fillId="0" borderId="0" xfId="3" applyNumberFormat="1" applyFont="1" applyFill="1" applyBorder="1" applyAlignment="1">
      <alignment horizontal="left" vertical="center"/>
    </xf>
    <xf numFmtId="0" fontId="30" fillId="0" borderId="0" xfId="1" applyFont="1" applyAlignment="1">
      <alignment horizontal="left" vertical="top" wrapText="1"/>
    </xf>
    <xf numFmtId="0" fontId="35" fillId="0" borderId="0" xfId="2" applyFont="1" applyAlignment="1">
      <alignment horizontal="left" vertical="center" wrapText="1"/>
    </xf>
    <xf numFmtId="0" fontId="35" fillId="0" borderId="7" xfId="2" applyFont="1" applyBorder="1" applyAlignment="1">
      <alignment horizontal="left" vertical="center" wrapText="1"/>
    </xf>
    <xf numFmtId="0" fontId="1" fillId="0" borderId="1" xfId="1" applyFont="1" applyFill="1" applyBorder="1" applyAlignment="1">
      <alignment horizontal="left" vertical="center" indent="1"/>
    </xf>
    <xf numFmtId="0" fontId="1" fillId="0" borderId="1" xfId="1" applyFont="1" applyFill="1" applyBorder="1"/>
    <xf numFmtId="0" fontId="1" fillId="0" borderId="4" xfId="1" applyFont="1" applyFill="1" applyBorder="1" applyAlignment="1">
      <alignment horizontal="left" vertical="center" indent="1"/>
    </xf>
    <xf numFmtId="0" fontId="1" fillId="0" borderId="4" xfId="1" applyFont="1" applyFill="1" applyBorder="1"/>
    <xf numFmtId="0" fontId="1" fillId="0" borderId="0" xfId="1" applyFont="1" applyFill="1" applyBorder="1" applyAlignment="1">
      <alignment horizontal="left" vertical="center" indent="1"/>
    </xf>
    <xf numFmtId="0" fontId="22" fillId="0" borderId="0" xfId="2" applyFont="1" applyFill="1" applyBorder="1" applyAlignment="1">
      <alignment horizontal="right"/>
    </xf>
    <xf numFmtId="167" fontId="3" fillId="0" borderId="0" xfId="3" applyNumberFormat="1" applyFont="1" applyFill="1" applyBorder="1" applyAlignment="1">
      <alignment horizontal="right"/>
    </xf>
    <xf numFmtId="0" fontId="16" fillId="0" borderId="0" xfId="8" applyNumberFormat="1" applyFont="1" applyBorder="1" applyAlignment="1"/>
    <xf numFmtId="0" fontId="16" fillId="0" borderId="0" xfId="2" applyFont="1" applyFill="1" applyBorder="1" applyAlignment="1">
      <alignment horizontal="left" vertical="top" wrapText="1"/>
    </xf>
    <xf numFmtId="0" fontId="18" fillId="0" borderId="0" xfId="1" applyFont="1" applyAlignment="1">
      <alignment vertical="top"/>
    </xf>
    <xf numFmtId="0" fontId="16" fillId="0" borderId="0" xfId="2" applyFont="1" applyFill="1" applyBorder="1" applyAlignment="1">
      <alignment horizontal="left" vertical="center" wrapText="1"/>
    </xf>
    <xf numFmtId="0" fontId="1" fillId="0" borderId="0" xfId="1" applyFont="1" applyAlignment="1">
      <alignment wrapText="1"/>
    </xf>
    <xf numFmtId="0" fontId="18" fillId="0" borderId="0" xfId="1" applyFont="1" applyAlignment="1">
      <alignment wrapText="1"/>
    </xf>
    <xf numFmtId="0" fontId="16" fillId="0" borderId="0" xfId="2" applyFont="1" applyFill="1" applyBorder="1" applyAlignment="1">
      <alignment horizontal="left" vertical="center"/>
    </xf>
    <xf numFmtId="0" fontId="1" fillId="0" borderId="0" xfId="1" applyFont="1" applyAlignment="1">
      <alignment horizontal="left"/>
    </xf>
    <xf numFmtId="10" fontId="15" fillId="0" borderId="0" xfId="1" applyNumberFormat="1" applyFont="1" applyAlignment="1">
      <alignment vertical="top"/>
    </xf>
    <xf numFmtId="10" fontId="5" fillId="0" borderId="0" xfId="1" applyNumberFormat="1" applyFont="1" applyAlignment="1">
      <alignment vertical="top"/>
    </xf>
    <xf numFmtId="171" fontId="16" fillId="0" borderId="0" xfId="2" applyNumberFormat="1" applyFont="1" applyBorder="1" applyAlignment="1">
      <alignment wrapText="1"/>
    </xf>
    <xf numFmtId="167" fontId="16" fillId="0" borderId="0" xfId="2" applyNumberFormat="1" applyFont="1" applyBorder="1" applyAlignment="1"/>
    <xf numFmtId="0" fontId="21" fillId="0" borderId="0" xfId="1" applyFont="1" applyAlignment="1">
      <alignment horizontal="left" wrapText="1"/>
    </xf>
    <xf numFmtId="0" fontId="21" fillId="0" borderId="7" xfId="1" applyFont="1" applyBorder="1" applyAlignment="1">
      <alignment horizontal="left" wrapText="1"/>
    </xf>
    <xf numFmtId="0" fontId="1" fillId="8" borderId="10" xfId="1" applyNumberFormat="1" applyFont="1" applyFill="1" applyBorder="1" applyAlignment="1">
      <alignment horizontal="center" vertical="center"/>
    </xf>
    <xf numFmtId="0" fontId="23" fillId="0" borderId="0" xfId="7" applyFont="1" applyFill="1"/>
    <xf numFmtId="0" fontId="23" fillId="0" borderId="0" xfId="2" applyFont="1"/>
    <xf numFmtId="170" fontId="1" fillId="0" borderId="1" xfId="4" applyNumberFormat="1" applyFont="1" applyFill="1" applyBorder="1" applyAlignment="1">
      <alignment horizontal="right"/>
    </xf>
    <xf numFmtId="0" fontId="16" fillId="0" borderId="0" xfId="2" applyFont="1" applyFill="1" applyBorder="1" applyAlignment="1">
      <alignment horizontal="left" vertical="center" indent="3"/>
    </xf>
    <xf numFmtId="170" fontId="1" fillId="0" borderId="0" xfId="4" applyNumberFormat="1" applyFont="1" applyFill="1" applyBorder="1" applyAlignment="1">
      <alignment horizontal="right"/>
    </xf>
    <xf numFmtId="0" fontId="16" fillId="0" borderId="4" xfId="2" applyFont="1" applyFill="1" applyBorder="1" applyAlignment="1">
      <alignment horizontal="left" vertical="center" indent="3"/>
    </xf>
    <xf numFmtId="170" fontId="1" fillId="0" borderId="4" xfId="4" applyNumberFormat="1" applyFont="1" applyFill="1" applyBorder="1" applyAlignment="1">
      <alignment horizontal="right"/>
    </xf>
    <xf numFmtId="0" fontId="38" fillId="0" borderId="0" xfId="1" applyFont="1"/>
    <xf numFmtId="0" fontId="39" fillId="0" borderId="0" xfId="1" applyFont="1" applyAlignment="1">
      <alignment vertical="center"/>
    </xf>
    <xf numFmtId="3" fontId="16" fillId="0" borderId="1" xfId="6" applyNumberFormat="1" applyFont="1" applyFill="1" applyBorder="1" applyAlignment="1">
      <alignment horizontal="center" vertical="center"/>
    </xf>
    <xf numFmtId="3" fontId="16" fillId="0" borderId="4" xfId="6" applyNumberFormat="1" applyFont="1" applyFill="1" applyBorder="1" applyAlignment="1">
      <alignment horizontal="center" vertical="center"/>
    </xf>
    <xf numFmtId="3" fontId="16" fillId="0" borderId="4" xfId="6" quotePrefix="1" applyNumberFormat="1" applyFont="1" applyFill="1" applyBorder="1" applyAlignment="1">
      <alignment horizontal="center" vertical="center"/>
    </xf>
    <xf numFmtId="0" fontId="16" fillId="0" borderId="0" xfId="7" applyFont="1" applyFill="1" applyAlignment="1">
      <alignment horizontal="center"/>
    </xf>
    <xf numFmtId="0" fontId="19" fillId="0" borderId="12" xfId="2" applyFont="1" applyBorder="1" applyAlignment="1">
      <alignment horizontal="left"/>
    </xf>
    <xf numFmtId="167" fontId="16" fillId="0" borderId="12" xfId="3" applyNumberFormat="1" applyFont="1" applyBorder="1" applyAlignment="1">
      <alignment horizontal="center" vertical="center"/>
    </xf>
    <xf numFmtId="0" fontId="21" fillId="0" borderId="0" xfId="1" applyFont="1" applyAlignment="1">
      <alignment horizontal="left" vertical="center" wrapText="1"/>
    </xf>
    <xf numFmtId="0" fontId="21" fillId="0" borderId="7" xfId="1" applyFont="1" applyBorder="1" applyAlignment="1">
      <alignment horizontal="left" vertical="center" wrapText="1"/>
    </xf>
    <xf numFmtId="0" fontId="34" fillId="0" borderId="0" xfId="2" applyFont="1" applyBorder="1"/>
    <xf numFmtId="0" fontId="4" fillId="0" borderId="0" xfId="1" applyFont="1" applyFill="1"/>
    <xf numFmtId="0" fontId="5" fillId="0" borderId="0" xfId="1" applyFont="1" applyBorder="1" applyAlignment="1">
      <alignment vertical="center"/>
    </xf>
    <xf numFmtId="164" fontId="13" fillId="7" borderId="0" xfId="1" applyNumberFormat="1" applyFont="1" applyFill="1" applyBorder="1" applyAlignment="1">
      <alignment horizontal="left" vertical="center"/>
    </xf>
    <xf numFmtId="0" fontId="14" fillId="7" borderId="0" xfId="1" quotePrefix="1" applyFont="1" applyFill="1" applyBorder="1" applyAlignment="1">
      <alignment vertical="center"/>
    </xf>
    <xf numFmtId="0" fontId="5" fillId="0" borderId="0" xfId="1" applyFont="1" applyBorder="1"/>
    <xf numFmtId="0" fontId="5" fillId="0" borderId="0" xfId="1" applyFont="1" applyBorder="1" applyAlignment="1">
      <alignment vertical="top"/>
    </xf>
    <xf numFmtId="0" fontId="15" fillId="0" borderId="0" xfId="1" applyFont="1" applyBorder="1" applyAlignment="1">
      <alignment vertical="top"/>
    </xf>
    <xf numFmtId="0" fontId="4" fillId="0" borderId="0" xfId="1" applyFont="1" applyFill="1" applyAlignment="1">
      <alignment vertical="top"/>
    </xf>
    <xf numFmtId="0" fontId="16" fillId="0" borderId="0" xfId="9" applyFont="1" applyFill="1" applyBorder="1"/>
    <xf numFmtId="0" fontId="21" fillId="0" borderId="0" xfId="2" applyFont="1" applyBorder="1" applyAlignment="1">
      <alignment horizontal="left" vertical="center" wrapText="1"/>
    </xf>
    <xf numFmtId="0" fontId="18" fillId="0" borderId="0" xfId="1" applyFont="1" applyFill="1"/>
    <xf numFmtId="166" fontId="16" fillId="0" borderId="0" xfId="9" applyNumberFormat="1" applyFont="1" applyFill="1" applyAlignment="1">
      <alignment horizontal="center" vertical="center"/>
    </xf>
    <xf numFmtId="16" fontId="1" fillId="0" borderId="0" xfId="9" quotePrefix="1" applyNumberFormat="1" applyFont="1" applyFill="1" applyBorder="1" applyAlignment="1">
      <alignment horizontal="left"/>
    </xf>
    <xf numFmtId="0" fontId="16" fillId="0" borderId="0" xfId="9" applyFont="1" applyFill="1"/>
    <xf numFmtId="0" fontId="23" fillId="6" borderId="0" xfId="2" applyFont="1" applyFill="1" applyBorder="1"/>
    <xf numFmtId="0" fontId="23" fillId="6" borderId="1" xfId="2" applyFont="1" applyFill="1" applyBorder="1"/>
    <xf numFmtId="0" fontId="23" fillId="6" borderId="4" xfId="2" applyFont="1" applyFill="1" applyBorder="1"/>
    <xf numFmtId="0" fontId="4" fillId="0" borderId="0" xfId="1" applyFill="1"/>
    <xf numFmtId="0" fontId="15" fillId="0" borderId="0" xfId="1" applyFont="1"/>
    <xf numFmtId="164" fontId="43" fillId="0" borderId="0" xfId="10" applyNumberFormat="1" applyFont="1" applyFill="1" applyAlignment="1">
      <alignment vertical="center"/>
    </xf>
    <xf numFmtId="166" fontId="2" fillId="0" borderId="0" xfId="2" applyNumberFormat="1" applyFont="1" applyAlignment="1">
      <alignment horizontal="center"/>
    </xf>
    <xf numFmtId="170" fontId="1" fillId="0" borderId="12" xfId="6" applyNumberFormat="1" applyFont="1" applyFill="1" applyBorder="1" applyAlignment="1">
      <alignment horizontal="right"/>
    </xf>
    <xf numFmtId="170" fontId="1" fillId="0" borderId="0" xfId="6" applyNumberFormat="1" applyFont="1" applyFill="1" applyBorder="1" applyAlignment="1">
      <alignment horizontal="right"/>
    </xf>
    <xf numFmtId="170" fontId="1" fillId="0" borderId="1" xfId="6" applyNumberFormat="1" applyFont="1" applyFill="1" applyBorder="1" applyAlignment="1">
      <alignment horizontal="right"/>
    </xf>
    <xf numFmtId="170" fontId="1" fillId="0" borderId="4" xfId="6" applyNumberFormat="1" applyFont="1" applyFill="1" applyBorder="1" applyAlignment="1">
      <alignment horizontal="right"/>
    </xf>
    <xf numFmtId="170" fontId="1" fillId="0" borderId="0" xfId="6" applyNumberFormat="1" applyFont="1"/>
    <xf numFmtId="0" fontId="5" fillId="0" borderId="0" xfId="1" applyFont="1" applyFill="1"/>
    <xf numFmtId="0" fontId="15" fillId="0" borderId="0" xfId="1" applyFont="1" applyAlignment="1">
      <alignment horizontal="left" vertical="center" wrapText="1"/>
    </xf>
    <xf numFmtId="0" fontId="5" fillId="0" borderId="0" xfId="1" applyFont="1" applyAlignment="1">
      <alignment horizontal="left" wrapText="1"/>
    </xf>
    <xf numFmtId="0" fontId="1" fillId="0" borderId="0" xfId="1" applyFont="1" applyAlignment="1">
      <alignment horizontal="left" wrapText="1" indent="1"/>
    </xf>
    <xf numFmtId="0" fontId="5" fillId="0" borderId="0" xfId="1" applyFont="1" applyAlignment="1">
      <alignment horizontal="left" wrapText="1" indent="1"/>
    </xf>
    <xf numFmtId="0" fontId="18" fillId="0" borderId="0" xfId="1" applyFont="1" applyAlignment="1"/>
    <xf numFmtId="0" fontId="16" fillId="0" borderId="12" xfId="2" applyFont="1" applyFill="1" applyBorder="1"/>
    <xf numFmtId="0" fontId="1" fillId="0" borderId="0" xfId="1" applyFont="1" applyAlignment="1">
      <alignment horizontal="left" indent="2"/>
    </xf>
    <xf numFmtId="0" fontId="5" fillId="0" borderId="0" xfId="1" applyFont="1" applyAlignment="1">
      <alignment horizontal="left" vertical="top" wrapText="1"/>
    </xf>
    <xf numFmtId="0" fontId="22" fillId="0" borderId="12" xfId="2" applyFont="1" applyBorder="1"/>
    <xf numFmtId="167" fontId="4" fillId="0" borderId="0" xfId="1" applyNumberFormat="1" applyFont="1"/>
    <xf numFmtId="0" fontId="22" fillId="0" borderId="0" xfId="2" applyFont="1" applyBorder="1"/>
    <xf numFmtId="0" fontId="16" fillId="0" borderId="0" xfId="7" quotePrefix="1" applyFont="1" applyFill="1" applyBorder="1" applyAlignment="1">
      <alignment horizontal="left" indent="1"/>
    </xf>
    <xf numFmtId="0" fontId="16" fillId="0" borderId="4" xfId="2" applyFont="1" applyFill="1" applyBorder="1" applyAlignment="1">
      <alignment horizontal="left" indent="1"/>
    </xf>
    <xf numFmtId="0" fontId="16" fillId="0" borderId="0" xfId="7" applyFont="1" applyFill="1" applyBorder="1" applyAlignment="1">
      <alignment horizontal="left" indent="1"/>
    </xf>
    <xf numFmtId="0" fontId="16" fillId="0" borderId="0" xfId="1" applyFont="1" applyFill="1" applyAlignment="1">
      <alignment horizontal="center"/>
    </xf>
    <xf numFmtId="167" fontId="16" fillId="0" borderId="1" xfId="3" applyNumberFormat="1" applyFont="1" applyFill="1" applyBorder="1" applyAlignment="1">
      <alignment horizontal="center"/>
    </xf>
    <xf numFmtId="167" fontId="16" fillId="0" borderId="4" xfId="3" applyNumberFormat="1" applyFont="1" applyFill="1" applyBorder="1" applyAlignment="1">
      <alignment horizontal="center"/>
    </xf>
    <xf numFmtId="0" fontId="32" fillId="0" borderId="0" xfId="1" applyFont="1" applyAlignment="1">
      <alignment vertical="center"/>
    </xf>
    <xf numFmtId="167" fontId="16" fillId="0" borderId="12" xfId="3" applyNumberFormat="1" applyFont="1" applyFill="1" applyBorder="1" applyAlignment="1">
      <alignment horizontal="right" vertical="center" indent="1"/>
    </xf>
    <xf numFmtId="0" fontId="16" fillId="0" borderId="0" xfId="2" applyFont="1" applyFill="1" applyBorder="1" applyAlignment="1">
      <alignment vertical="center" wrapText="1"/>
    </xf>
    <xf numFmtId="164" fontId="45" fillId="7" borderId="0" xfId="1" applyNumberFormat="1" applyFont="1" applyFill="1" applyAlignment="1">
      <alignment horizontal="center" vertical="center"/>
    </xf>
    <xf numFmtId="0" fontId="46" fillId="0" borderId="0" xfId="1" applyFont="1" applyAlignment="1">
      <alignment vertical="top"/>
    </xf>
    <xf numFmtId="0" fontId="47" fillId="0" borderId="0" xfId="1" applyFont="1" applyAlignment="1">
      <alignment vertical="center"/>
    </xf>
    <xf numFmtId="0" fontId="47" fillId="0" borderId="0" xfId="1" applyFont="1" applyAlignment="1">
      <alignment vertical="center" wrapText="1"/>
    </xf>
    <xf numFmtId="0" fontId="35" fillId="0" borderId="0" xfId="2" applyFont="1" applyAlignment="1">
      <alignment horizontal="left" wrapText="1"/>
    </xf>
    <xf numFmtId="0" fontId="35" fillId="0" borderId="7" xfId="2" applyFont="1" applyBorder="1" applyAlignment="1">
      <alignment horizontal="left" wrapText="1"/>
    </xf>
    <xf numFmtId="0" fontId="16" fillId="11" borderId="11" xfId="2" applyFont="1" applyFill="1" applyBorder="1" applyAlignment="1">
      <alignment horizontal="center"/>
    </xf>
    <xf numFmtId="0" fontId="16" fillId="11" borderId="12" xfId="2" applyFont="1" applyFill="1" applyBorder="1" applyAlignment="1">
      <alignment horizontal="center"/>
    </xf>
    <xf numFmtId="0" fontId="16" fillId="11" borderId="13" xfId="2" applyFont="1" applyFill="1" applyBorder="1" applyAlignment="1">
      <alignment horizontal="center"/>
    </xf>
    <xf numFmtId="0" fontId="16" fillId="11" borderId="10" xfId="2" applyFont="1" applyFill="1" applyBorder="1" applyAlignment="1">
      <alignment horizontal="center"/>
    </xf>
    <xf numFmtId="172" fontId="1" fillId="0" borderId="1" xfId="4" applyNumberFormat="1" applyFont="1" applyFill="1" applyBorder="1" applyAlignment="1">
      <alignment horizontal="center"/>
    </xf>
    <xf numFmtId="10" fontId="5" fillId="0" borderId="0" xfId="1" applyNumberFormat="1" applyFont="1"/>
    <xf numFmtId="9" fontId="1" fillId="0" borderId="0" xfId="3" applyFont="1" applyBorder="1" applyAlignment="1"/>
    <xf numFmtId="0" fontId="34" fillId="0" borderId="12" xfId="2" applyFont="1" applyBorder="1" applyAlignment="1">
      <alignment horizontal="left"/>
    </xf>
    <xf numFmtId="0" fontId="1" fillId="0" borderId="12" xfId="1" applyFont="1" applyBorder="1" applyAlignment="1"/>
    <xf numFmtId="167" fontId="16" fillId="0" borderId="12" xfId="3" applyNumberFormat="1" applyFont="1" applyBorder="1" applyAlignment="1">
      <alignment horizontal="right"/>
    </xf>
    <xf numFmtId="49" fontId="16" fillId="0" borderId="0" xfId="11" applyNumberFormat="1" applyFont="1" applyFill="1" applyBorder="1" applyAlignment="1">
      <alignment vertical="center"/>
    </xf>
    <xf numFmtId="0" fontId="1" fillId="0" borderId="0" xfId="1" applyFont="1" applyBorder="1" applyAlignment="1"/>
    <xf numFmtId="167" fontId="16" fillId="0" borderId="0" xfId="3" applyNumberFormat="1" applyFont="1" applyBorder="1" applyAlignment="1">
      <alignment horizontal="right"/>
    </xf>
    <xf numFmtId="0" fontId="34" fillId="0" borderId="0" xfId="2" applyFont="1" applyBorder="1" applyAlignment="1">
      <alignment horizontal="left"/>
    </xf>
    <xf numFmtId="49" fontId="16" fillId="0" borderId="1" xfId="11" applyNumberFormat="1" applyFont="1" applyFill="1" applyBorder="1" applyAlignment="1">
      <alignment vertical="center"/>
    </xf>
    <xf numFmtId="0" fontId="1" fillId="0" borderId="1" xfId="1" applyFont="1" applyBorder="1" applyAlignment="1"/>
    <xf numFmtId="167" fontId="16" fillId="0" borderId="1" xfId="3" applyNumberFormat="1" applyFont="1" applyBorder="1" applyAlignment="1">
      <alignment horizontal="right"/>
    </xf>
    <xf numFmtId="49" fontId="16" fillId="0" borderId="4" xfId="11" applyNumberFormat="1" applyFont="1" applyFill="1" applyBorder="1" applyAlignment="1">
      <alignment vertical="center"/>
    </xf>
    <xf numFmtId="0" fontId="1" fillId="0" borderId="4" xfId="1" applyFont="1" applyBorder="1" applyAlignment="1"/>
    <xf numFmtId="167" fontId="16" fillId="0" borderId="4" xfId="3" applyNumberFormat="1" applyFont="1" applyBorder="1" applyAlignment="1">
      <alignment horizontal="right"/>
    </xf>
    <xf numFmtId="49" fontId="22" fillId="0" borderId="0" xfId="11" applyNumberFormat="1" applyFont="1" applyFill="1" applyBorder="1" applyAlignment="1"/>
    <xf numFmtId="0" fontId="34" fillId="0" borderId="0" xfId="2" applyFont="1" applyBorder="1" applyAlignment="1">
      <alignment horizontal="left" vertical="center"/>
    </xf>
    <xf numFmtId="49" fontId="16" fillId="0" borderId="1" xfId="11" applyNumberFormat="1" applyFont="1" applyFill="1" applyBorder="1" applyAlignment="1">
      <alignment horizontal="left" vertical="center"/>
    </xf>
    <xf numFmtId="49" fontId="16" fillId="0" borderId="0" xfId="11" applyNumberFormat="1" applyFont="1" applyFill="1" applyBorder="1" applyAlignment="1">
      <alignment horizontal="left" vertical="center"/>
    </xf>
    <xf numFmtId="49" fontId="16" fillId="0" borderId="4" xfId="11" applyNumberFormat="1" applyFont="1" applyFill="1" applyBorder="1" applyAlignment="1">
      <alignment horizontal="left" vertical="center"/>
    </xf>
    <xf numFmtId="0" fontId="16" fillId="0" borderId="0" xfId="11" applyFont="1" applyBorder="1" applyAlignment="1">
      <alignment horizontal="left" wrapText="1"/>
    </xf>
    <xf numFmtId="0" fontId="16" fillId="0" borderId="0" xfId="11" applyFont="1" applyBorder="1" applyAlignment="1">
      <alignment horizontal="left" wrapText="1"/>
    </xf>
    <xf numFmtId="0" fontId="34" fillId="0" borderId="4" xfId="2" applyFont="1" applyBorder="1" applyAlignment="1">
      <alignment horizontal="left" vertical="center"/>
    </xf>
    <xf numFmtId="0" fontId="16" fillId="0" borderId="12" xfId="2" applyFont="1" applyBorder="1" applyAlignment="1">
      <alignment horizontal="left" vertical="center" indent="1"/>
    </xf>
    <xf numFmtId="0" fontId="16" fillId="0" borderId="12" xfId="2" applyFont="1" applyBorder="1" applyAlignment="1"/>
    <xf numFmtId="0" fontId="16" fillId="0" borderId="12" xfId="4" applyNumberFormat="1" applyFont="1" applyBorder="1" applyAlignment="1"/>
    <xf numFmtId="0" fontId="16" fillId="0" borderId="0" xfId="2" applyFont="1" applyBorder="1" applyAlignment="1"/>
    <xf numFmtId="0" fontId="16" fillId="0" borderId="0" xfId="4" applyNumberFormat="1" applyFont="1" applyBorder="1" applyAlignment="1"/>
    <xf numFmtId="0" fontId="16" fillId="0" borderId="0" xfId="11" applyFont="1" applyAlignment="1">
      <alignment horizontal="left" wrapText="1"/>
    </xf>
    <xf numFmtId="0" fontId="16" fillId="11" borderId="10" xfId="2" applyFont="1" applyFill="1" applyBorder="1" applyAlignment="1">
      <alignment horizontal="center"/>
    </xf>
    <xf numFmtId="0" fontId="23" fillId="0" borderId="0" xfId="2" applyFont="1" applyFill="1" applyBorder="1" applyAlignment="1">
      <alignment horizontal="left" vertical="center"/>
    </xf>
    <xf numFmtId="0" fontId="46" fillId="0" borderId="0" xfId="1" applyFont="1" applyAlignment="1">
      <alignment vertical="center"/>
    </xf>
    <xf numFmtId="0" fontId="50" fillId="0" borderId="0" xfId="2" applyFont="1" applyAlignment="1">
      <alignment horizontal="left" wrapText="1"/>
    </xf>
    <xf numFmtId="0" fontId="50" fillId="0" borderId="7" xfId="2" applyFont="1" applyBorder="1" applyAlignment="1">
      <alignment horizontal="left" wrapText="1"/>
    </xf>
    <xf numFmtId="167" fontId="1" fillId="0" borderId="12" xfId="1" applyNumberFormat="1" applyFont="1" applyBorder="1" applyAlignment="1">
      <alignment horizontal="center"/>
    </xf>
    <xf numFmtId="167" fontId="1" fillId="0" borderId="0" xfId="1" applyNumberFormat="1" applyFont="1" applyAlignment="1">
      <alignment horizontal="center"/>
    </xf>
    <xf numFmtId="167" fontId="1" fillId="0" borderId="1" xfId="1" applyNumberFormat="1" applyFont="1" applyBorder="1" applyAlignment="1">
      <alignment horizontal="center"/>
    </xf>
    <xf numFmtId="167" fontId="1" fillId="0" borderId="4" xfId="1" applyNumberFormat="1" applyFont="1" applyBorder="1" applyAlignment="1">
      <alignment horizontal="center"/>
    </xf>
    <xf numFmtId="167" fontId="1" fillId="0" borderId="0" xfId="1" applyNumberFormat="1" applyFont="1" applyBorder="1" applyAlignment="1">
      <alignment horizontal="center"/>
    </xf>
    <xf numFmtId="0" fontId="46" fillId="0" borderId="0" xfId="1" applyFont="1" applyAlignment="1">
      <alignment horizontal="left" vertical="center" wrapText="1"/>
    </xf>
    <xf numFmtId="0" fontId="50" fillId="0" borderId="0" xfId="2" applyFont="1" applyAlignment="1">
      <alignment horizontal="left" vertical="center" wrapText="1"/>
    </xf>
    <xf numFmtId="0" fontId="50" fillId="0" borderId="7" xfId="2" applyFont="1" applyBorder="1" applyAlignment="1">
      <alignment horizontal="left" vertical="center" wrapText="1"/>
    </xf>
    <xf numFmtId="10" fontId="1" fillId="0" borderId="0" xfId="1" applyNumberFormat="1" applyFont="1"/>
    <xf numFmtId="167" fontId="16" fillId="0" borderId="1" xfId="1" applyNumberFormat="1" applyFont="1" applyFill="1" applyBorder="1" applyAlignment="1">
      <alignment horizontal="center"/>
    </xf>
    <xf numFmtId="0" fontId="51" fillId="0" borderId="1" xfId="2" applyFont="1" applyFill="1" applyBorder="1" applyAlignment="1">
      <alignment horizontal="left" vertical="center" indent="1"/>
    </xf>
    <xf numFmtId="0" fontId="51" fillId="0" borderId="0" xfId="2" applyFont="1" applyFill="1" applyBorder="1" applyAlignment="1">
      <alignment horizontal="left" vertical="center" indent="1"/>
    </xf>
    <xf numFmtId="167" fontId="16" fillId="0" borderId="0" xfId="1" applyNumberFormat="1" applyFont="1" applyFill="1" applyBorder="1" applyAlignment="1">
      <alignment horizontal="center"/>
    </xf>
    <xf numFmtId="0" fontId="51" fillId="0" borderId="4" xfId="2" applyFont="1" applyFill="1" applyBorder="1" applyAlignment="1">
      <alignment horizontal="left" vertical="center" indent="1"/>
    </xf>
    <xf numFmtId="10" fontId="4" fillId="0" borderId="0" xfId="1" applyNumberFormat="1"/>
    <xf numFmtId="0" fontId="47" fillId="0" borderId="0" xfId="1" applyFont="1" applyAlignment="1">
      <alignment horizontal="left" vertical="center" wrapText="1"/>
    </xf>
    <xf numFmtId="0" fontId="4" fillId="6" borderId="0" xfId="1" applyFont="1" applyFill="1" applyBorder="1"/>
    <xf numFmtId="164" fontId="45" fillId="7" borderId="0" xfId="1" applyNumberFormat="1" applyFont="1" applyFill="1" applyAlignment="1">
      <alignment vertical="center"/>
    </xf>
    <xf numFmtId="0" fontId="4" fillId="6" borderId="0" xfId="1" applyFont="1" applyFill="1" applyBorder="1" applyAlignment="1">
      <alignment vertical="center"/>
    </xf>
    <xf numFmtId="164" fontId="52" fillId="6" borderId="0" xfId="10" applyNumberFormat="1" applyFont="1" applyFill="1" applyBorder="1" applyAlignment="1">
      <alignment vertical="center"/>
    </xf>
    <xf numFmtId="0" fontId="46" fillId="0" borderId="0" xfId="1" applyFont="1"/>
    <xf numFmtId="164" fontId="53" fillId="6" borderId="0" xfId="10" applyNumberFormat="1" applyFont="1" applyFill="1" applyBorder="1" applyAlignment="1">
      <alignment vertical="top"/>
    </xf>
    <xf numFmtId="0" fontId="54" fillId="6" borderId="0" xfId="1" applyFont="1" applyFill="1" applyBorder="1" applyAlignment="1">
      <alignment vertical="center" wrapText="1"/>
    </xf>
    <xf numFmtId="164" fontId="23" fillId="6" borderId="0" xfId="6" applyNumberFormat="1" applyFont="1" applyFill="1" applyBorder="1" applyAlignment="1">
      <alignment horizontal="right" vertical="center" indent="1"/>
    </xf>
    <xf numFmtId="0" fontId="18" fillId="6" borderId="0" xfId="1" applyFont="1" applyFill="1" applyBorder="1"/>
    <xf numFmtId="168" fontId="23" fillId="6" borderId="0" xfId="6" applyNumberFormat="1" applyFont="1" applyFill="1" applyBorder="1" applyAlignment="1">
      <alignment horizontal="right" vertical="center" indent="1"/>
    </xf>
    <xf numFmtId="0" fontId="21" fillId="0" borderId="0" xfId="2" applyFont="1"/>
    <xf numFmtId="0" fontId="55" fillId="6" borderId="0" xfId="1" applyFont="1" applyFill="1" applyBorder="1" applyAlignment="1">
      <alignment horizontal="center" vertical="center"/>
    </xf>
    <xf numFmtId="167" fontId="16" fillId="0" borderId="12" xfId="3" applyNumberFormat="1" applyFont="1" applyBorder="1" applyAlignment="1">
      <alignment horizontal="right" vertical="center" indent="1"/>
    </xf>
    <xf numFmtId="167" fontId="56" fillId="6" borderId="0" xfId="3" applyNumberFormat="1" applyFont="1" applyFill="1" applyBorder="1" applyAlignment="1">
      <alignment horizontal="right"/>
    </xf>
    <xf numFmtId="164" fontId="56" fillId="6" borderId="0" xfId="6" applyNumberFormat="1" applyFont="1" applyFill="1" applyBorder="1" applyAlignment="1">
      <alignment horizontal="right"/>
    </xf>
    <xf numFmtId="167" fontId="16" fillId="0" borderId="0" xfId="3" applyNumberFormat="1" applyFont="1" applyBorder="1" applyAlignment="1">
      <alignment horizontal="right" vertical="center" indent="1"/>
    </xf>
    <xf numFmtId="167" fontId="18" fillId="6" borderId="0" xfId="3" applyNumberFormat="1" applyFont="1" applyFill="1" applyBorder="1" applyAlignment="1">
      <alignment horizontal="right"/>
    </xf>
    <xf numFmtId="164" fontId="18" fillId="6" borderId="0" xfId="6" applyNumberFormat="1" applyFont="1" applyFill="1" applyBorder="1" applyAlignment="1">
      <alignment horizontal="right"/>
    </xf>
    <xf numFmtId="167" fontId="16" fillId="0" borderId="1" xfId="3" applyNumberFormat="1" applyFont="1" applyBorder="1" applyAlignment="1">
      <alignment horizontal="right" vertical="center" indent="1"/>
    </xf>
    <xf numFmtId="167" fontId="16" fillId="0" borderId="4" xfId="3" applyNumberFormat="1" applyFont="1" applyBorder="1" applyAlignment="1">
      <alignment horizontal="right" vertical="center" indent="1"/>
    </xf>
    <xf numFmtId="167" fontId="22" fillId="0" borderId="0" xfId="3" applyNumberFormat="1" applyFont="1" applyBorder="1" applyAlignment="1">
      <alignment horizontal="right" vertical="center" indent="1"/>
    </xf>
    <xf numFmtId="0" fontId="16" fillId="0" borderId="0" xfId="2" applyFont="1" applyFill="1" applyBorder="1" applyAlignment="1">
      <alignment horizontal="left"/>
    </xf>
    <xf numFmtId="167" fontId="16" fillId="0" borderId="0" xfId="2" applyNumberFormat="1" applyFont="1"/>
    <xf numFmtId="167" fontId="2" fillId="0" borderId="0" xfId="2" applyNumberFormat="1" applyFont="1"/>
    <xf numFmtId="0" fontId="16" fillId="0" borderId="0" xfId="2" applyFont="1" applyAlignment="1">
      <alignment vertical="center" wrapText="1"/>
    </xf>
    <xf numFmtId="0" fontId="16" fillId="0" borderId="0" xfId="2" applyFont="1" applyAlignment="1">
      <alignment horizontal="left" vertical="center" wrapText="1"/>
    </xf>
    <xf numFmtId="0" fontId="2" fillId="0" borderId="0" xfId="2" applyFont="1"/>
    <xf numFmtId="0" fontId="57" fillId="0" borderId="0" xfId="1" applyFont="1"/>
    <xf numFmtId="0" fontId="23" fillId="0" borderId="0" xfId="2" applyFont="1" applyAlignment="1">
      <alignment horizontal="left" vertical="center"/>
    </xf>
    <xf numFmtId="0" fontId="23" fillId="0" borderId="0" xfId="2" applyFont="1" applyAlignment="1"/>
    <xf numFmtId="0" fontId="57" fillId="0" borderId="0" xfId="2" applyFont="1"/>
    <xf numFmtId="0" fontId="23" fillId="0" borderId="0" xfId="2" applyFont="1" applyFill="1" applyBorder="1" applyAlignment="1">
      <alignment horizontal="left"/>
    </xf>
    <xf numFmtId="0" fontId="23" fillId="0" borderId="0" xfId="2" applyFont="1" applyAlignment="1">
      <alignment vertical="center"/>
    </xf>
    <xf numFmtId="167" fontId="16" fillId="0" borderId="1" xfId="3" applyNumberFormat="1" applyFont="1" applyBorder="1" applyAlignment="1">
      <alignment horizontal="center" vertical="center"/>
    </xf>
    <xf numFmtId="167" fontId="16" fillId="0" borderId="4" xfId="3" applyNumberFormat="1" applyFont="1" applyBorder="1" applyAlignment="1">
      <alignment horizontal="center" vertical="center"/>
    </xf>
    <xf numFmtId="167" fontId="16" fillId="0" borderId="0" xfId="3" applyNumberFormat="1" applyFont="1" applyBorder="1" applyAlignment="1">
      <alignment horizontal="center" vertical="center"/>
    </xf>
    <xf numFmtId="167" fontId="16" fillId="0" borderId="0" xfId="2" applyNumberFormat="1" applyFont="1" applyBorder="1"/>
    <xf numFmtId="0" fontId="1" fillId="0" borderId="0" xfId="1" applyFont="1" applyAlignment="1">
      <alignment wrapText="1"/>
    </xf>
    <xf numFmtId="0" fontId="58" fillId="0" borderId="0" xfId="1" applyFont="1" applyFill="1" applyAlignment="1">
      <alignment horizontal="left" vertical="center" wrapText="1"/>
    </xf>
    <xf numFmtId="0" fontId="60" fillId="0" borderId="7" xfId="1" applyFont="1" applyFill="1" applyBorder="1" applyAlignment="1">
      <alignment horizontal="left" vertical="center" wrapText="1"/>
    </xf>
    <xf numFmtId="0" fontId="16" fillId="11" borderId="11" xfId="2" applyFont="1" applyFill="1" applyBorder="1" applyAlignment="1">
      <alignment horizontal="center" vertical="center"/>
    </xf>
    <xf numFmtId="0" fontId="16" fillId="11" borderId="12" xfId="2" applyFont="1" applyFill="1" applyBorder="1" applyAlignment="1">
      <alignment horizontal="center" vertical="center"/>
    </xf>
    <xf numFmtId="0" fontId="16" fillId="11" borderId="13" xfId="2" applyFont="1" applyFill="1" applyBorder="1" applyAlignment="1">
      <alignment horizontal="center" vertical="center"/>
    </xf>
    <xf numFmtId="0" fontId="60" fillId="0" borderId="0" xfId="1" applyFont="1" applyFill="1" applyAlignment="1">
      <alignment horizontal="left" vertical="center" wrapText="1"/>
    </xf>
    <xf numFmtId="3" fontId="16" fillId="0" borderId="0" xfId="2" applyNumberFormat="1" applyFont="1" applyBorder="1" applyAlignment="1">
      <alignment vertical="center"/>
    </xf>
    <xf numFmtId="0" fontId="5" fillId="0" borderId="12" xfId="1" applyFont="1" applyBorder="1" applyAlignment="1">
      <alignment vertical="center"/>
    </xf>
    <xf numFmtId="0" fontId="3" fillId="0" borderId="0" xfId="1" applyFont="1"/>
    <xf numFmtId="0" fontId="56" fillId="0" borderId="0" xfId="1" applyFont="1"/>
    <xf numFmtId="0" fontId="16" fillId="0" borderId="1" xfId="2" applyFont="1" applyBorder="1" applyAlignment="1">
      <alignment horizontal="left" vertical="center"/>
    </xf>
    <xf numFmtId="0" fontId="5" fillId="0" borderId="1" xfId="1" applyFont="1" applyBorder="1" applyAlignment="1">
      <alignment vertical="center"/>
    </xf>
    <xf numFmtId="0" fontId="16" fillId="0" borderId="4" xfId="2" applyFont="1" applyBorder="1" applyAlignment="1">
      <alignment horizontal="left" vertical="center"/>
    </xf>
    <xf numFmtId="0" fontId="5" fillId="0" borderId="4" xfId="1" applyFont="1" applyBorder="1" applyAlignment="1">
      <alignment vertical="center"/>
    </xf>
    <xf numFmtId="0" fontId="16" fillId="0" borderId="1" xfId="7" applyFont="1" applyFill="1" applyBorder="1" applyAlignment="1">
      <alignment horizontal="left" vertical="center"/>
    </xf>
    <xf numFmtId="0" fontId="1" fillId="0" borderId="1" xfId="1" applyFont="1" applyBorder="1" applyAlignment="1">
      <alignment vertical="center"/>
    </xf>
    <xf numFmtId="0" fontId="16" fillId="0" borderId="4" xfId="2" applyFont="1" applyBorder="1" applyAlignment="1">
      <alignment vertical="center"/>
    </xf>
    <xf numFmtId="0" fontId="16" fillId="0" borderId="0" xfId="2" applyFont="1" applyBorder="1" applyAlignment="1">
      <alignment vertical="center"/>
    </xf>
    <xf numFmtId="0" fontId="60" fillId="0" borderId="0" xfId="1" applyFont="1" applyFill="1" applyBorder="1" applyAlignment="1">
      <alignment vertical="center"/>
    </xf>
    <xf numFmtId="0" fontId="60" fillId="0" borderId="0" xfId="1" applyFont="1" applyFill="1" applyBorder="1" applyAlignment="1">
      <alignment horizontal="left" vertical="center" wrapText="1"/>
    </xf>
    <xf numFmtId="173" fontId="16" fillId="0" borderId="12" xfId="2" applyNumberFormat="1" applyFont="1" applyBorder="1" applyAlignment="1">
      <alignment horizontal="right" vertical="center" indent="1"/>
    </xf>
    <xf numFmtId="173" fontId="22" fillId="0" borderId="0" xfId="2" applyNumberFormat="1" applyFont="1" applyBorder="1" applyAlignment="1">
      <alignment horizontal="right" vertical="center" indent="1"/>
    </xf>
    <xf numFmtId="173" fontId="16" fillId="0" borderId="1" xfId="2" applyNumberFormat="1" applyFont="1" applyBorder="1" applyAlignment="1">
      <alignment horizontal="right" vertical="center" indent="1"/>
    </xf>
    <xf numFmtId="173" fontId="16" fillId="0" borderId="4" xfId="2" applyNumberFormat="1" applyFont="1" applyBorder="1" applyAlignment="1">
      <alignment horizontal="right" vertical="center" indent="1"/>
    </xf>
    <xf numFmtId="0" fontId="58" fillId="0" borderId="0" xfId="1" applyFont="1" applyFill="1" applyBorder="1" applyAlignment="1">
      <alignment horizontal="left" vertical="center" wrapText="1"/>
    </xf>
    <xf numFmtId="3" fontId="16" fillId="0" borderId="0" xfId="2" applyNumberFormat="1" applyFont="1" applyFill="1" applyBorder="1" applyAlignment="1">
      <alignment vertical="center"/>
    </xf>
    <xf numFmtId="0" fontId="19" fillId="0" borderId="12" xfId="2" applyFont="1" applyFill="1" applyBorder="1" applyAlignment="1">
      <alignment horizontal="left" vertical="center"/>
    </xf>
    <xf numFmtId="0" fontId="5" fillId="0" borderId="12" xfId="1" applyFont="1" applyFill="1" applyBorder="1" applyAlignment="1">
      <alignment vertical="center"/>
    </xf>
    <xf numFmtId="0" fontId="5" fillId="0" borderId="0" xfId="1" applyFont="1" applyFill="1" applyBorder="1" applyAlignment="1">
      <alignment vertical="center"/>
    </xf>
    <xf numFmtId="0" fontId="19" fillId="0" borderId="0" xfId="2" applyFont="1" applyFill="1" applyBorder="1" applyAlignment="1">
      <alignment horizontal="left" vertical="center"/>
    </xf>
    <xf numFmtId="0" fontId="16" fillId="0" borderId="1" xfId="2" applyFont="1" applyFill="1" applyBorder="1" applyAlignment="1">
      <alignment horizontal="left" vertical="center"/>
    </xf>
    <xf numFmtId="0" fontId="5" fillId="0" borderId="1" xfId="1" applyFont="1" applyFill="1" applyBorder="1" applyAlignment="1">
      <alignment vertical="center"/>
    </xf>
    <xf numFmtId="0" fontId="16" fillId="0" borderId="4" xfId="2" applyFont="1" applyFill="1" applyBorder="1" applyAlignment="1">
      <alignment horizontal="left" vertical="center"/>
    </xf>
    <xf numFmtId="0" fontId="5" fillId="0" borderId="4" xfId="1" applyFont="1" applyFill="1" applyBorder="1" applyAlignment="1">
      <alignment vertical="center"/>
    </xf>
    <xf numFmtId="167" fontId="16" fillId="0" borderId="0" xfId="3" applyNumberFormat="1" applyFont="1"/>
    <xf numFmtId="172" fontId="1" fillId="0" borderId="12" xfId="12" applyNumberFormat="1" applyFont="1" applyBorder="1" applyAlignment="1">
      <alignment horizontal="center" vertical="center"/>
    </xf>
    <xf numFmtId="172" fontId="1" fillId="0" borderId="0" xfId="12" applyNumberFormat="1" applyFont="1" applyAlignment="1">
      <alignment horizontal="center" vertical="center"/>
    </xf>
    <xf numFmtId="0" fontId="1" fillId="0" borderId="1" xfId="1" applyFont="1" applyBorder="1" applyAlignment="1">
      <alignment horizontal="left"/>
    </xf>
    <xf numFmtId="172" fontId="16" fillId="0" borderId="1" xfId="12" applyNumberFormat="1" applyFont="1" applyBorder="1" applyAlignment="1">
      <alignment horizontal="center" vertical="center"/>
    </xf>
    <xf numFmtId="0" fontId="1" fillId="0" borderId="0" xfId="1" applyFont="1" applyBorder="1" applyAlignment="1">
      <alignment horizontal="left" indent="2"/>
    </xf>
    <xf numFmtId="0" fontId="5" fillId="0" borderId="0" xfId="1" applyFont="1" applyBorder="1" applyAlignment="1">
      <alignment horizontal="left"/>
    </xf>
    <xf numFmtId="172" fontId="1" fillId="0" borderId="0" xfId="12" applyNumberFormat="1" applyFont="1" applyBorder="1" applyAlignment="1">
      <alignment horizontal="center" vertical="center"/>
    </xf>
    <xf numFmtId="0" fontId="1" fillId="0" borderId="4" xfId="1" applyFont="1" applyBorder="1" applyAlignment="1">
      <alignment horizontal="left" indent="2"/>
    </xf>
    <xf numFmtId="0" fontId="1" fillId="0" borderId="4" xfId="1" applyFont="1" applyBorder="1" applyAlignment="1">
      <alignment horizontal="left"/>
    </xf>
    <xf numFmtId="172" fontId="16" fillId="0" borderId="4" xfId="12" applyNumberFormat="1" applyFont="1" applyBorder="1" applyAlignment="1">
      <alignment horizontal="center" vertical="center"/>
    </xf>
    <xf numFmtId="0" fontId="5" fillId="0" borderId="1" xfId="1" applyFont="1" applyBorder="1"/>
    <xf numFmtId="172" fontId="1" fillId="0" borderId="1" xfId="12" applyNumberFormat="1" applyFont="1" applyBorder="1" applyAlignment="1">
      <alignment horizontal="center" vertical="center"/>
    </xf>
    <xf numFmtId="172" fontId="16" fillId="0" borderId="0" xfId="12" applyNumberFormat="1" applyFont="1" applyFill="1" applyBorder="1" applyAlignment="1">
      <alignment horizontal="center" vertical="center"/>
    </xf>
    <xf numFmtId="172" fontId="16" fillId="0" borderId="4" xfId="12" applyNumberFormat="1" applyFont="1" applyFill="1" applyBorder="1" applyAlignment="1">
      <alignment horizontal="center" vertical="center"/>
    </xf>
    <xf numFmtId="167" fontId="1" fillId="0" borderId="12" xfId="3" applyNumberFormat="1" applyFont="1" applyBorder="1" applyAlignment="1">
      <alignment horizontal="center"/>
    </xf>
    <xf numFmtId="167" fontId="1" fillId="0" borderId="0" xfId="3" applyNumberFormat="1" applyFont="1" applyAlignment="1">
      <alignment horizontal="center" vertical="center"/>
    </xf>
    <xf numFmtId="167" fontId="22" fillId="0" borderId="0" xfId="3" applyNumberFormat="1" applyFont="1" applyBorder="1" applyAlignment="1">
      <alignment horizontal="center" vertical="center"/>
    </xf>
    <xf numFmtId="167" fontId="1" fillId="0" borderId="1" xfId="3" applyNumberFormat="1" applyFont="1" applyBorder="1" applyAlignment="1">
      <alignment horizontal="center" vertical="center"/>
    </xf>
    <xf numFmtId="167" fontId="16" fillId="0" borderId="1" xfId="3" quotePrefix="1" applyNumberFormat="1" applyFont="1" applyBorder="1" applyAlignment="1">
      <alignment horizontal="center" vertical="center"/>
    </xf>
    <xf numFmtId="0" fontId="5" fillId="0" borderId="4" xfId="1" applyFont="1" applyBorder="1"/>
    <xf numFmtId="167" fontId="1" fillId="0" borderId="4" xfId="3" applyNumberFormat="1" applyFont="1" applyBorder="1" applyAlignment="1">
      <alignment horizontal="center" vertical="center"/>
    </xf>
    <xf numFmtId="167" fontId="16" fillId="0" borderId="4" xfId="3" quotePrefix="1" applyNumberFormat="1" applyFont="1" applyBorder="1" applyAlignment="1">
      <alignment horizontal="center" vertical="center"/>
    </xf>
    <xf numFmtId="167" fontId="1" fillId="0" borderId="0" xfId="3" applyNumberFormat="1" applyFont="1" applyBorder="1" applyAlignment="1">
      <alignment horizontal="center" vertical="center"/>
    </xf>
    <xf numFmtId="167" fontId="16" fillId="0" borderId="0" xfId="3" quotePrefix="1" applyNumberFormat="1" applyFont="1" applyBorder="1" applyAlignment="1">
      <alignment horizontal="center" vertical="center"/>
    </xf>
    <xf numFmtId="167" fontId="18" fillId="0" borderId="0" xfId="3" applyNumberFormat="1" applyFont="1" applyAlignment="1">
      <alignment horizontal="right" vertical="center" indent="1"/>
    </xf>
    <xf numFmtId="0" fontId="5" fillId="0" borderId="1" xfId="1" applyFont="1" applyBorder="1" applyAlignment="1">
      <alignment horizontal="left"/>
    </xf>
    <xf numFmtId="167" fontId="18" fillId="0" borderId="0" xfId="3" applyNumberFormat="1" applyFont="1" applyAlignment="1">
      <alignment horizontal="center" vertical="center"/>
    </xf>
    <xf numFmtId="0" fontId="16" fillId="0" borderId="0" xfId="2" applyFont="1" applyBorder="1" applyAlignment="1">
      <alignment horizontal="left" vertical="center" wrapText="1"/>
    </xf>
    <xf numFmtId="0" fontId="16" fillId="0" borderId="0" xfId="2" applyFont="1" applyBorder="1" applyAlignment="1">
      <alignment horizontal="left" vertical="center" wrapText="1" indent="2"/>
    </xf>
    <xf numFmtId="173" fontId="1" fillId="0" borderId="1" xfId="6" applyNumberFormat="1" applyFont="1" applyBorder="1" applyAlignment="1">
      <alignment horizontal="center"/>
    </xf>
    <xf numFmtId="173" fontId="1" fillId="0" borderId="1" xfId="1" applyNumberFormat="1" applyFont="1" applyBorder="1" applyAlignment="1">
      <alignment horizontal="center"/>
    </xf>
    <xf numFmtId="173" fontId="1" fillId="0" borderId="1" xfId="1" quotePrefix="1" applyNumberFormat="1" applyFont="1" applyBorder="1" applyAlignment="1">
      <alignment horizontal="center"/>
    </xf>
    <xf numFmtId="0" fontId="1" fillId="0" borderId="0" xfId="1" applyFont="1" applyBorder="1" applyAlignment="1">
      <alignment horizontal="left"/>
    </xf>
    <xf numFmtId="173" fontId="1" fillId="0" borderId="0" xfId="6" applyNumberFormat="1" applyFont="1" applyBorder="1" applyAlignment="1">
      <alignment horizontal="center"/>
    </xf>
    <xf numFmtId="173" fontId="1" fillId="0" borderId="0" xfId="1" applyNumberFormat="1" applyFont="1" applyBorder="1" applyAlignment="1">
      <alignment horizontal="center"/>
    </xf>
    <xf numFmtId="173" fontId="1" fillId="0" borderId="0" xfId="1" quotePrefix="1" applyNumberFormat="1" applyFont="1" applyBorder="1" applyAlignment="1">
      <alignment horizontal="center"/>
    </xf>
    <xf numFmtId="173" fontId="1" fillId="0" borderId="4" xfId="6" applyNumberFormat="1" applyFont="1" applyBorder="1" applyAlignment="1">
      <alignment horizontal="center"/>
    </xf>
    <xf numFmtId="173" fontId="1" fillId="0" borderId="4" xfId="1" applyNumberFormat="1" applyFont="1" applyBorder="1" applyAlignment="1">
      <alignment horizontal="center"/>
    </xf>
    <xf numFmtId="0" fontId="1" fillId="0" borderId="0" xfId="1" applyFont="1" applyFill="1" applyBorder="1" applyAlignment="1">
      <alignment horizontal="left"/>
    </xf>
    <xf numFmtId="0" fontId="16" fillId="11" borderId="10" xfId="2" applyFont="1" applyFill="1" applyBorder="1" applyAlignment="1">
      <alignment horizontal="center" vertical="center"/>
    </xf>
    <xf numFmtId="3" fontId="16" fillId="0" borderId="0" xfId="2" applyNumberFormat="1" applyFont="1" applyBorder="1" applyAlignment="1">
      <alignment horizontal="center" vertical="center"/>
    </xf>
    <xf numFmtId="0" fontId="16" fillId="0" borderId="1" xfId="2" applyFont="1" applyBorder="1" applyAlignment="1">
      <alignment vertical="center"/>
    </xf>
    <xf numFmtId="43" fontId="16" fillId="0" borderId="1" xfId="6" applyFont="1" applyBorder="1" applyAlignment="1">
      <alignment vertical="center"/>
    </xf>
    <xf numFmtId="0" fontId="16" fillId="0" borderId="0" xfId="6" quotePrefix="1" applyNumberFormat="1" applyFont="1" applyBorder="1" applyAlignment="1">
      <alignment horizontal="center" vertical="center"/>
    </xf>
    <xf numFmtId="43" fontId="16" fillId="0" borderId="0" xfId="6" applyFont="1" applyBorder="1" applyAlignment="1">
      <alignment vertical="center"/>
    </xf>
    <xf numFmtId="43" fontId="16" fillId="0" borderId="4" xfId="6" applyFont="1" applyBorder="1" applyAlignment="1">
      <alignment vertical="center"/>
    </xf>
    <xf numFmtId="9" fontId="1" fillId="0" borderId="0" xfId="3" applyFont="1" applyBorder="1" applyAlignment="1">
      <alignment vertical="center"/>
    </xf>
    <xf numFmtId="9" fontId="1" fillId="0" borderId="0" xfId="3" applyFont="1" applyAlignment="1">
      <alignment vertical="center"/>
    </xf>
    <xf numFmtId="0" fontId="16" fillId="0" borderId="12" xfId="2" applyFont="1" applyBorder="1" applyAlignment="1">
      <alignment horizontal="left" indent="1"/>
    </xf>
    <xf numFmtId="0" fontId="16" fillId="0" borderId="12" xfId="2" applyFont="1" applyBorder="1"/>
    <xf numFmtId="167" fontId="16" fillId="0" borderId="12" xfId="3" applyNumberFormat="1" applyFont="1" applyBorder="1" applyAlignment="1">
      <alignment vertical="center"/>
    </xf>
    <xf numFmtId="167" fontId="1" fillId="0" borderId="12" xfId="3" applyNumberFormat="1" applyFont="1" applyBorder="1" applyAlignment="1"/>
    <xf numFmtId="0" fontId="23" fillId="0" borderId="0" xfId="1" applyFont="1" applyFill="1" applyBorder="1" applyAlignment="1">
      <alignment horizontal="center" vertical="center" wrapText="1"/>
    </xf>
    <xf numFmtId="0" fontId="16" fillId="0" borderId="0" xfId="1" applyFont="1" applyAlignment="1">
      <alignment horizontal="left"/>
    </xf>
    <xf numFmtId="0" fontId="1" fillId="0" borderId="0" xfId="1" applyFont="1" applyAlignment="1">
      <alignment horizontal="left"/>
    </xf>
    <xf numFmtId="0" fontId="16" fillId="0" borderId="0" xfId="1" applyFont="1" applyAlignment="1">
      <alignment horizontal="left" wrapText="1"/>
    </xf>
    <xf numFmtId="164" fontId="16" fillId="0" borderId="12" xfId="6" applyNumberFormat="1" applyFont="1" applyBorder="1" applyAlignment="1">
      <alignment horizontal="center" vertical="center"/>
    </xf>
    <xf numFmtId="0" fontId="16" fillId="0" borderId="0" xfId="6" applyNumberFormat="1" applyFont="1" applyBorder="1" applyAlignment="1">
      <alignment horizontal="center"/>
    </xf>
    <xf numFmtId="0" fontId="1" fillId="0" borderId="0" xfId="6" applyNumberFormat="1" applyFont="1" applyAlignment="1">
      <alignment horizontal="center"/>
    </xf>
    <xf numFmtId="0" fontId="16" fillId="0" borderId="0" xfId="6" applyNumberFormat="1" applyFont="1" applyBorder="1" applyAlignment="1">
      <alignment horizontal="center" vertical="center"/>
    </xf>
    <xf numFmtId="0" fontId="16" fillId="0" borderId="1" xfId="1" applyFont="1" applyBorder="1" applyAlignment="1">
      <alignment horizontal="left" indent="1"/>
    </xf>
    <xf numFmtId="0" fontId="16" fillId="0" borderId="1" xfId="1" applyFont="1" applyBorder="1"/>
    <xf numFmtId="0" fontId="16" fillId="0" borderId="1" xfId="6" applyNumberFormat="1" applyFont="1" applyBorder="1" applyAlignment="1">
      <alignment horizontal="center" vertical="center"/>
    </xf>
    <xf numFmtId="0" fontId="16" fillId="0" borderId="0" xfId="1" applyFont="1" applyBorder="1" applyAlignment="1">
      <alignment horizontal="left" indent="1"/>
    </xf>
    <xf numFmtId="0" fontId="16" fillId="0" borderId="0" xfId="13" applyFont="1" applyBorder="1"/>
    <xf numFmtId="0" fontId="16" fillId="0" borderId="0" xfId="1" applyFont="1" applyBorder="1" applyAlignment="1">
      <alignment horizontal="left" indent="3"/>
    </xf>
    <xf numFmtId="0" fontId="16" fillId="0" borderId="4" xfId="1" applyFont="1" applyBorder="1" applyAlignment="1">
      <alignment horizontal="left" indent="3"/>
    </xf>
    <xf numFmtId="0" fontId="16" fillId="0" borderId="4" xfId="6" applyNumberFormat="1" applyFont="1" applyBorder="1" applyAlignment="1">
      <alignment horizontal="center" vertical="center"/>
    </xf>
    <xf numFmtId="0" fontId="16" fillId="0" borderId="12" xfId="6" applyNumberFormat="1" applyFont="1" applyBorder="1" applyAlignment="1">
      <alignment horizontal="center" vertical="center"/>
    </xf>
    <xf numFmtId="164" fontId="16" fillId="0" borderId="1" xfId="6" applyNumberFormat="1" applyFont="1" applyBorder="1" applyAlignment="1">
      <alignment horizontal="center" vertical="center"/>
    </xf>
    <xf numFmtId="164" fontId="16" fillId="0" borderId="0" xfId="6" applyNumberFormat="1" applyFont="1" applyBorder="1" applyAlignment="1">
      <alignment horizontal="center" vertical="center"/>
    </xf>
    <xf numFmtId="164" fontId="16" fillId="0" borderId="4" xfId="6" applyNumberFormat="1" applyFont="1" applyBorder="1" applyAlignment="1">
      <alignment horizontal="center" vertical="center"/>
    </xf>
    <xf numFmtId="0" fontId="1" fillId="0" borderId="0" xfId="6" applyNumberFormat="1" applyFont="1" applyBorder="1" applyAlignment="1">
      <alignment horizontal="center"/>
    </xf>
    <xf numFmtId="3" fontId="16" fillId="0" borderId="12" xfId="4" applyNumberFormat="1" applyFont="1" applyBorder="1" applyAlignment="1">
      <alignment horizontal="right" vertical="center" indent="1"/>
    </xf>
    <xf numFmtId="0" fontId="1" fillId="0" borderId="0" xfId="6" applyNumberFormat="1" applyFont="1"/>
    <xf numFmtId="0" fontId="16" fillId="0" borderId="0" xfId="1" applyFont="1" applyAlignment="1">
      <alignment horizontal="left"/>
    </xf>
    <xf numFmtId="0" fontId="21" fillId="0" borderId="0" xfId="2" applyFont="1" applyAlignment="1">
      <alignment horizontal="left"/>
    </xf>
    <xf numFmtId="0" fontId="21" fillId="0" borderId="7" xfId="2" applyFont="1" applyBorder="1" applyAlignment="1">
      <alignment horizontal="left"/>
    </xf>
    <xf numFmtId="167" fontId="1" fillId="0" borderId="0" xfId="3" applyNumberFormat="1" applyFont="1" applyBorder="1" applyAlignment="1">
      <alignment horizontal="center"/>
    </xf>
    <xf numFmtId="0" fontId="19" fillId="0" borderId="0" xfId="2" applyFont="1" applyBorder="1"/>
    <xf numFmtId="0" fontId="1" fillId="0" borderId="1" xfId="1" applyFont="1" applyBorder="1" applyAlignment="1">
      <alignment horizontal="left" vertical="center" indent="1"/>
    </xf>
    <xf numFmtId="0" fontId="1" fillId="0" borderId="0" xfId="1" applyFont="1" applyBorder="1" applyAlignment="1">
      <alignment horizontal="left" vertical="center" indent="1"/>
    </xf>
    <xf numFmtId="0" fontId="1" fillId="0" borderId="4" xfId="1" applyFont="1" applyBorder="1" applyAlignment="1">
      <alignment horizontal="left" vertical="center" indent="1"/>
    </xf>
    <xf numFmtId="167" fontId="1" fillId="0" borderId="0" xfId="3" applyNumberFormat="1" applyFont="1" applyAlignment="1">
      <alignment horizontal="center"/>
    </xf>
    <xf numFmtId="0" fontId="46" fillId="0" borderId="0" xfId="1" applyFont="1" applyAlignment="1">
      <alignment wrapText="1"/>
    </xf>
    <xf numFmtId="0" fontId="60" fillId="0" borderId="0" xfId="1" applyFont="1" applyFill="1" applyAlignment="1">
      <alignment horizontal="left" vertical="center" wrapText="1"/>
    </xf>
    <xf numFmtId="0" fontId="60" fillId="0" borderId="7" xfId="1" applyFont="1" applyFill="1" applyBorder="1" applyAlignment="1">
      <alignment horizontal="left" vertical="center" wrapText="1"/>
    </xf>
    <xf numFmtId="0" fontId="9" fillId="0" borderId="0" xfId="1" applyFont="1"/>
    <xf numFmtId="0" fontId="5" fillId="6" borderId="0" xfId="1" applyFont="1" applyFill="1" applyBorder="1"/>
    <xf numFmtId="164" fontId="8" fillId="6" borderId="0" xfId="10" applyNumberFormat="1" applyFont="1" applyFill="1" applyBorder="1" applyAlignment="1">
      <alignment vertical="center"/>
    </xf>
    <xf numFmtId="0" fontId="46" fillId="0" borderId="7" xfId="1" applyFont="1" applyBorder="1" applyAlignment="1">
      <alignment vertical="center"/>
    </xf>
    <xf numFmtId="164" fontId="43" fillId="6" borderId="0" xfId="10" applyNumberFormat="1" applyFont="1" applyFill="1" applyBorder="1" applyAlignment="1">
      <alignment vertical="center"/>
    </xf>
    <xf numFmtId="0" fontId="16" fillId="12" borderId="10" xfId="2" applyFont="1" applyFill="1" applyBorder="1" applyAlignment="1">
      <alignment horizontal="center"/>
    </xf>
    <xf numFmtId="0" fontId="1" fillId="12" borderId="10" xfId="1" applyFont="1" applyFill="1" applyBorder="1" applyAlignment="1">
      <alignment horizontal="center"/>
    </xf>
    <xf numFmtId="0" fontId="1" fillId="6" borderId="0" xfId="1" applyFont="1" applyFill="1" applyBorder="1"/>
    <xf numFmtId="0" fontId="58" fillId="0" borderId="0" xfId="1" applyFont="1" applyAlignment="1">
      <alignment vertical="center"/>
    </xf>
    <xf numFmtId="0" fontId="58" fillId="0" borderId="7" xfId="1" applyFont="1" applyBorder="1" applyAlignment="1">
      <alignment vertical="center"/>
    </xf>
    <xf numFmtId="0" fontId="5" fillId="0" borderId="12" xfId="1" applyFont="1" applyBorder="1"/>
    <xf numFmtId="164" fontId="1" fillId="0" borderId="12" xfId="6" applyNumberFormat="1" applyFont="1" applyBorder="1"/>
    <xf numFmtId="164" fontId="1" fillId="0" borderId="0" xfId="6" applyNumberFormat="1" applyFont="1"/>
    <xf numFmtId="164" fontId="1" fillId="0" borderId="0" xfId="6" applyNumberFormat="1" applyFont="1" applyBorder="1"/>
    <xf numFmtId="164" fontId="16" fillId="0" borderId="1" xfId="6" applyNumberFormat="1" applyFont="1" applyFill="1" applyBorder="1" applyAlignment="1">
      <alignment horizontal="right" vertical="center" indent="1"/>
    </xf>
    <xf numFmtId="164" fontId="16" fillId="0" borderId="4" xfId="6" applyNumberFormat="1" applyFont="1" applyFill="1" applyBorder="1" applyAlignment="1">
      <alignment horizontal="right" vertical="center" indent="1"/>
    </xf>
    <xf numFmtId="0" fontId="58" fillId="0" borderId="0" xfId="1" applyFont="1"/>
    <xf numFmtId="0" fontId="63" fillId="0" borderId="0" xfId="1" applyFont="1"/>
    <xf numFmtId="167" fontId="1" fillId="0" borderId="12" xfId="3" applyNumberFormat="1" applyFont="1" applyBorder="1" applyAlignment="1">
      <alignment horizontal="right" indent="1"/>
    </xf>
    <xf numFmtId="167" fontId="1" fillId="0" borderId="0" xfId="3" applyNumberFormat="1" applyFont="1" applyAlignment="1">
      <alignment horizontal="right" indent="1"/>
    </xf>
    <xf numFmtId="167" fontId="1" fillId="0" borderId="0" xfId="3" applyNumberFormat="1" applyFont="1" applyBorder="1"/>
    <xf numFmtId="49" fontId="7" fillId="0" borderId="0" xfId="1" applyNumberFormat="1" applyFont="1" applyAlignment="1">
      <alignment horizontal="left" wrapText="1"/>
    </xf>
    <xf numFmtId="49" fontId="7" fillId="0" borderId="0" xfId="1" applyNumberFormat="1" applyFont="1" applyAlignment="1">
      <alignment horizontal="left"/>
    </xf>
    <xf numFmtId="49" fontId="7" fillId="0" borderId="0" xfId="1" applyNumberFormat="1" applyFont="1" applyAlignment="1">
      <alignment horizontal="left" indent="2"/>
    </xf>
    <xf numFmtId="164" fontId="64" fillId="7" borderId="0" xfId="1" applyNumberFormat="1" applyFont="1" applyFill="1" applyAlignment="1">
      <alignment horizontal="center" vertical="center"/>
    </xf>
    <xf numFmtId="0" fontId="65" fillId="0" borderId="0" xfId="1" applyFont="1" applyAlignment="1">
      <alignment horizontal="left" vertical="center" wrapText="1"/>
    </xf>
    <xf numFmtId="0" fontId="16" fillId="13" borderId="11" xfId="2" applyFont="1" applyFill="1" applyBorder="1" applyAlignment="1">
      <alignment horizontal="center"/>
    </xf>
    <xf numFmtId="0" fontId="16" fillId="13" borderId="12" xfId="2" applyFont="1" applyFill="1" applyBorder="1" applyAlignment="1">
      <alignment horizontal="center"/>
    </xf>
    <xf numFmtId="0" fontId="16" fillId="13" borderId="13" xfId="2" applyFont="1" applyFill="1" applyBorder="1" applyAlignment="1">
      <alignment horizontal="center"/>
    </xf>
    <xf numFmtId="0" fontId="16" fillId="13" borderId="10" xfId="2" applyFont="1" applyFill="1" applyBorder="1" applyAlignment="1">
      <alignment horizontal="center"/>
    </xf>
    <xf numFmtId="0" fontId="16" fillId="0" borderId="12" xfId="2" applyFont="1" applyFill="1" applyBorder="1" applyAlignment="1">
      <alignment horizontal="left" vertical="center" indent="1"/>
    </xf>
    <xf numFmtId="164" fontId="16" fillId="0" borderId="12" xfId="6" applyNumberFormat="1" applyFont="1" applyFill="1" applyBorder="1" applyAlignment="1">
      <alignment horizontal="center"/>
    </xf>
    <xf numFmtId="172" fontId="16" fillId="0" borderId="12" xfId="6" applyNumberFormat="1" applyFont="1" applyFill="1" applyBorder="1" applyAlignment="1">
      <alignment horizontal="center"/>
    </xf>
    <xf numFmtId="167" fontId="1" fillId="0" borderId="12" xfId="3" quotePrefix="1" applyNumberFormat="1" applyFont="1" applyFill="1" applyBorder="1" applyAlignment="1">
      <alignment horizontal="center"/>
    </xf>
    <xf numFmtId="172" fontId="16" fillId="0" borderId="1" xfId="6" applyNumberFormat="1" applyFont="1" applyFill="1" applyBorder="1" applyAlignment="1">
      <alignment horizontal="center" vertical="center"/>
    </xf>
    <xf numFmtId="164" fontId="64" fillId="7" borderId="0" xfId="1" applyNumberFormat="1" applyFont="1" applyFill="1" applyAlignment="1">
      <alignment vertical="center"/>
    </xf>
    <xf numFmtId="0" fontId="65" fillId="0" borderId="0" xfId="1" applyFont="1"/>
    <xf numFmtId="0" fontId="60" fillId="0" borderId="0" xfId="1" applyFont="1" applyFill="1" applyAlignment="1">
      <alignment vertical="center" wrapText="1"/>
    </xf>
    <xf numFmtId="0" fontId="60" fillId="0" borderId="7" xfId="1" applyFont="1" applyFill="1" applyBorder="1" applyAlignment="1">
      <alignment vertical="center" wrapText="1"/>
    </xf>
    <xf numFmtId="0" fontId="16" fillId="13" borderId="10" xfId="2" applyFont="1" applyFill="1" applyBorder="1" applyAlignment="1">
      <alignment horizontal="center"/>
    </xf>
    <xf numFmtId="0" fontId="16" fillId="0" borderId="0" xfId="2" applyFont="1" applyAlignment="1">
      <alignment horizontal="left" vertical="center"/>
    </xf>
    <xf numFmtId="0" fontId="23" fillId="0" borderId="0" xfId="2" applyFont="1" applyFill="1" applyBorder="1" applyAlignment="1">
      <alignment vertical="center"/>
    </xf>
    <xf numFmtId="0" fontId="65" fillId="0" borderId="0" xfId="1" applyFont="1" applyAlignment="1">
      <alignment vertical="center"/>
    </xf>
    <xf numFmtId="0" fontId="65" fillId="0" borderId="0" xfId="1" applyFont="1" applyAlignment="1">
      <alignment vertical="center" wrapText="1"/>
    </xf>
    <xf numFmtId="0" fontId="68" fillId="0" borderId="0" xfId="14" quotePrefix="1" applyFont="1" applyAlignment="1">
      <alignment vertical="center"/>
    </xf>
    <xf numFmtId="0" fontId="0" fillId="0" borderId="0" xfId="1" applyFont="1"/>
    <xf numFmtId="0" fontId="70" fillId="0" borderId="0" xfId="1" applyFont="1"/>
    <xf numFmtId="0" fontId="70" fillId="0" borderId="0" xfId="1" applyFont="1" applyAlignment="1">
      <alignment horizontal="left" vertical="center" indent="2"/>
    </xf>
    <xf numFmtId="0" fontId="71" fillId="0" borderId="0" xfId="1" applyFont="1"/>
    <xf numFmtId="0" fontId="2" fillId="0" borderId="0" xfId="1" applyFont="1" applyAlignment="1">
      <alignment horizontal="left" vertical="center" indent="2"/>
    </xf>
    <xf numFmtId="0" fontId="2" fillId="0" borderId="0" xfId="1" applyFont="1"/>
    <xf numFmtId="0" fontId="1" fillId="0" borderId="0" xfId="15" applyFont="1"/>
    <xf numFmtId="0" fontId="1" fillId="13" borderId="10" xfId="15" applyFont="1" applyFill="1" applyBorder="1" applyAlignment="1">
      <alignment horizontal="center" vertical="center"/>
    </xf>
    <xf numFmtId="0" fontId="72" fillId="0" borderId="12" xfId="15" applyFont="1" applyBorder="1" applyAlignment="1">
      <alignment vertical="center"/>
    </xf>
    <xf numFmtId="3" fontId="72" fillId="0" borderId="12" xfId="15" applyNumberFormat="1" applyFont="1" applyBorder="1" applyAlignment="1">
      <alignment horizontal="right" vertical="center"/>
    </xf>
    <xf numFmtId="0" fontId="72" fillId="0" borderId="1" xfId="15" applyFont="1" applyBorder="1" applyAlignment="1">
      <alignment vertical="center"/>
    </xf>
    <xf numFmtId="0" fontId="1" fillId="0" borderId="1" xfId="15" applyFont="1" applyBorder="1" applyAlignment="1">
      <alignment horizontal="right" vertical="center"/>
    </xf>
    <xf numFmtId="0" fontId="72" fillId="0" borderId="4" xfId="15" applyFont="1" applyBorder="1" applyAlignment="1">
      <alignment vertical="center"/>
    </xf>
    <xf numFmtId="2" fontId="1" fillId="0" borderId="4" xfId="15" applyNumberFormat="1" applyFont="1" applyBorder="1" applyAlignment="1">
      <alignment horizontal="right" vertical="center"/>
    </xf>
    <xf numFmtId="0" fontId="1" fillId="0" borderId="4" xfId="15" applyFont="1" applyBorder="1" applyAlignment="1">
      <alignment horizontal="right" vertical="center"/>
    </xf>
    <xf numFmtId="0" fontId="1" fillId="0" borderId="0" xfId="15" applyFont="1" applyBorder="1" applyAlignment="1">
      <alignment vertical="center"/>
    </xf>
    <xf numFmtId="10" fontId="1" fillId="0" borderId="1" xfId="15" applyNumberFormat="1" applyFont="1" applyBorder="1" applyAlignment="1">
      <alignment horizontal="right" vertical="center"/>
    </xf>
    <xf numFmtId="0" fontId="72" fillId="0" borderId="0" xfId="15" applyFont="1" applyBorder="1" applyAlignment="1">
      <alignment vertical="center"/>
    </xf>
    <xf numFmtId="10" fontId="1" fillId="0" borderId="0" xfId="15" applyNumberFormat="1" applyFont="1" applyBorder="1" applyAlignment="1">
      <alignment horizontal="right" vertical="center"/>
    </xf>
    <xf numFmtId="10" fontId="72" fillId="0" borderId="4" xfId="15" applyNumberFormat="1" applyFont="1" applyBorder="1" applyAlignment="1">
      <alignment horizontal="right" vertical="center"/>
    </xf>
    <xf numFmtId="0" fontId="72" fillId="0" borderId="0" xfId="15" applyFont="1" applyBorder="1" applyAlignment="1">
      <alignment vertical="center"/>
    </xf>
    <xf numFmtId="10" fontId="72" fillId="0" borderId="0" xfId="15" applyNumberFormat="1" applyFont="1" applyBorder="1" applyAlignment="1">
      <alignment horizontal="right" vertical="center"/>
    </xf>
    <xf numFmtId="0" fontId="72" fillId="0" borderId="0" xfId="15" applyFont="1" applyAlignment="1">
      <alignment horizontal="left" vertical="center" wrapText="1"/>
    </xf>
    <xf numFmtId="3" fontId="1" fillId="0" borderId="12" xfId="1" applyNumberFormat="1" applyFont="1" applyBorder="1" applyAlignment="1">
      <alignment horizontal="center"/>
    </xf>
    <xf numFmtId="3" fontId="1" fillId="0" borderId="0" xfId="1" applyNumberFormat="1" applyFont="1" applyBorder="1" applyAlignment="1">
      <alignment horizontal="center"/>
    </xf>
    <xf numFmtId="0" fontId="1" fillId="0" borderId="12" xfId="1" applyFont="1" applyBorder="1" applyAlignment="1">
      <alignment horizontal="center"/>
    </xf>
    <xf numFmtId="2" fontId="1" fillId="0" borderId="12" xfId="1" applyNumberFormat="1" applyFont="1" applyBorder="1" applyAlignment="1">
      <alignment horizontal="center"/>
    </xf>
    <xf numFmtId="2" fontId="1" fillId="0" borderId="0" xfId="1" applyNumberFormat="1" applyFont="1" applyBorder="1" applyAlignment="1">
      <alignment horizontal="center"/>
    </xf>
    <xf numFmtId="0" fontId="19" fillId="0" borderId="12" xfId="2" applyFont="1" applyBorder="1" applyAlignment="1">
      <alignment horizontal="left" vertical="center" wrapText="1"/>
    </xf>
    <xf numFmtId="0" fontId="34" fillId="0" borderId="4" xfId="2" applyFont="1" applyBorder="1"/>
    <xf numFmtId="0" fontId="1" fillId="0" borderId="4" xfId="1" applyFont="1" applyBorder="1" applyAlignment="1">
      <alignment horizontal="center"/>
    </xf>
    <xf numFmtId="10" fontId="1" fillId="0" borderId="0" xfId="3" applyNumberFormat="1" applyFont="1" applyBorder="1" applyAlignment="1">
      <alignment horizontal="center"/>
    </xf>
    <xf numFmtId="10" fontId="1" fillId="0" borderId="0" xfId="1" applyNumberFormat="1" applyFont="1" applyAlignment="1">
      <alignment horizontal="center"/>
    </xf>
    <xf numFmtId="10" fontId="1" fillId="0" borderId="4" xfId="3" applyNumberFormat="1" applyFont="1" applyBorder="1" applyAlignment="1">
      <alignment horizontal="center"/>
    </xf>
    <xf numFmtId="10" fontId="1" fillId="0" borderId="4" xfId="1" applyNumberFormat="1" applyFont="1" applyBorder="1" applyAlignment="1">
      <alignment horizontal="center"/>
    </xf>
    <xf numFmtId="164" fontId="8" fillId="0" borderId="0" xfId="10" applyNumberFormat="1" applyFont="1" applyFill="1" applyAlignment="1">
      <alignment vertical="center"/>
    </xf>
    <xf numFmtId="0" fontId="18" fillId="0" borderId="0" xfId="1" applyFont="1" applyAlignment="1">
      <alignment horizontal="right"/>
    </xf>
    <xf numFmtId="166" fontId="1" fillId="0" borderId="0" xfId="1" applyNumberFormat="1" applyFont="1" applyAlignment="1">
      <alignment horizontal="center" vertical="center"/>
    </xf>
    <xf numFmtId="10" fontId="1" fillId="0" borderId="1" xfId="3" applyNumberFormat="1" applyFont="1" applyBorder="1" applyAlignment="1">
      <alignment horizontal="center" vertical="center"/>
    </xf>
    <xf numFmtId="10" fontId="1" fillId="0" borderId="0" xfId="3" applyNumberFormat="1" applyFont="1" applyBorder="1" applyAlignment="1">
      <alignment horizontal="center" vertical="center"/>
    </xf>
    <xf numFmtId="10" fontId="1" fillId="0" borderId="4" xfId="3" applyNumberFormat="1" applyFont="1" applyBorder="1" applyAlignment="1">
      <alignment horizontal="center" vertical="center"/>
    </xf>
    <xf numFmtId="0" fontId="1" fillId="0" borderId="0" xfId="1" applyFont="1" applyBorder="1" applyAlignment="1">
      <alignment horizontal="center"/>
    </xf>
    <xf numFmtId="3" fontId="1" fillId="0" borderId="1" xfId="1" applyNumberFormat="1" applyFont="1" applyBorder="1" applyAlignment="1">
      <alignment horizontal="center"/>
    </xf>
    <xf numFmtId="3" fontId="1" fillId="0" borderId="4" xfId="1" applyNumberFormat="1" applyFont="1" applyBorder="1" applyAlignment="1">
      <alignment horizontal="center"/>
    </xf>
    <xf numFmtId="174" fontId="1" fillId="0" borderId="0" xfId="1" applyNumberFormat="1" applyFont="1" applyBorder="1" applyAlignment="1">
      <alignment horizontal="right" indent="1"/>
    </xf>
    <xf numFmtId="0" fontId="65" fillId="0" borderId="0" xfId="1" applyFont="1" applyAlignment="1">
      <alignment horizontal="left" vertical="center" wrapText="1"/>
    </xf>
    <xf numFmtId="0" fontId="16" fillId="13" borderId="10" xfId="2" applyFont="1" applyFill="1" applyBorder="1" applyAlignment="1">
      <alignment horizontal="center" vertical="center"/>
    </xf>
    <xf numFmtId="0" fontId="16" fillId="13" borderId="10" xfId="1" applyFont="1" applyFill="1" applyBorder="1" applyAlignment="1">
      <alignment horizontal="center" vertical="center"/>
    </xf>
    <xf numFmtId="175" fontId="16" fillId="0" borderId="12" xfId="4" applyNumberFormat="1" applyFont="1" applyBorder="1" applyAlignment="1">
      <alignment horizontal="center"/>
    </xf>
    <xf numFmtId="175" fontId="16" fillId="0" borderId="0" xfId="4" applyNumberFormat="1" applyFont="1" applyBorder="1" applyAlignment="1">
      <alignment horizontal="center" vertical="center"/>
    </xf>
    <xf numFmtId="175" fontId="1" fillId="0" borderId="0" xfId="4" applyNumberFormat="1" applyFont="1" applyAlignment="1">
      <alignment horizontal="center"/>
    </xf>
    <xf numFmtId="9" fontId="16" fillId="0" borderId="0" xfId="3" applyFont="1"/>
  </cellXfs>
  <cellStyles count="16">
    <cellStyle name="Komma 2" xfId="4"/>
    <cellStyle name="Komma 2 2 2" xfId="10"/>
    <cellStyle name="Komma 3" xfId="6"/>
    <cellStyle name="Komma 4 2" xfId="12"/>
    <cellStyle name="Link" xfId="14" builtinId="8"/>
    <cellStyle name="Prozent 2" xfId="3"/>
    <cellStyle name="Standard" xfId="0" builtinId="0"/>
    <cellStyle name="Standard 12" xfId="11"/>
    <cellStyle name="Standard 2 2" xfId="2"/>
    <cellStyle name="Standard 2 4" xfId="1"/>
    <cellStyle name="Standard 3" xfId="15"/>
    <cellStyle name="Standard 4 2" xfId="13"/>
    <cellStyle name="Standard 4 3" xfId="5"/>
    <cellStyle name="Standard 7 2" xfId="7"/>
    <cellStyle name="Standard 7 5 2" xfId="9"/>
    <cellStyle name="Standard 8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16</xdr:row>
      <xdr:rowOff>133350</xdr:rowOff>
    </xdr:from>
    <xdr:to>
      <xdr:col>10</xdr:col>
      <xdr:colOff>427069</xdr:colOff>
      <xdr:row>17</xdr:row>
      <xdr:rowOff>38293</xdr:rowOff>
    </xdr:to>
    <xdr:sp macro="" textlink="">
      <xdr:nvSpPr>
        <xdr:cNvPr id="2" name="Textfeld 1"/>
        <xdr:cNvSpPr txBox="1"/>
      </xdr:nvSpPr>
      <xdr:spPr>
        <a:xfrm>
          <a:off x="6400800" y="3324225"/>
          <a:ext cx="912844" cy="26689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3.bin"/><Relationship Id="rId1" Type="http://schemas.openxmlformats.org/officeDocument/2006/relationships/hyperlink" Target="https://www.destatis.de/DE/Publikationen/Thematisch/BildungForschungKultur/BildungKulturFinanzen/BildungsfinanzberichtTabellenteil.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sheetPr>
  <dimension ref="A1:F52"/>
  <sheetViews>
    <sheetView showGridLines="0" tabSelected="1" workbookViewId="0"/>
  </sheetViews>
  <sheetFormatPr baseColWidth="10" defaultRowHeight="15"/>
  <cols>
    <col min="1" max="1" width="11.42578125" style="2"/>
    <col min="2" max="2" width="1.5703125" style="2" customWidth="1"/>
    <col min="3" max="3" width="11.42578125" style="2"/>
    <col min="4" max="4" width="53" style="2" bestFit="1" customWidth="1"/>
    <col min="5" max="16384" width="11.42578125" style="2"/>
  </cols>
  <sheetData>
    <row r="1" spans="1:6">
      <c r="A1" s="1"/>
      <c r="B1" s="1"/>
      <c r="C1" s="1"/>
      <c r="D1" s="1"/>
      <c r="E1" s="1"/>
      <c r="F1" s="1"/>
    </row>
    <row r="2" spans="1:6" ht="15.75">
      <c r="A2" s="1"/>
      <c r="B2" s="1"/>
      <c r="C2" s="3" t="s">
        <v>0</v>
      </c>
      <c r="D2" s="4" t="s">
        <v>1</v>
      </c>
      <c r="E2" s="1"/>
      <c r="F2" s="1"/>
    </row>
    <row r="3" spans="1:6">
      <c r="A3" s="1"/>
      <c r="B3" s="1"/>
      <c r="C3" s="5"/>
      <c r="D3" s="1"/>
      <c r="E3" s="1"/>
      <c r="F3" s="1"/>
    </row>
    <row r="4" spans="1:6">
      <c r="A4" s="1"/>
      <c r="B4" s="6"/>
      <c r="C4" s="7" t="s">
        <v>2</v>
      </c>
      <c r="D4" s="8" t="s">
        <v>3</v>
      </c>
      <c r="E4" s="1"/>
      <c r="F4" s="1"/>
    </row>
    <row r="5" spans="1:6">
      <c r="A5" s="1"/>
      <c r="B5" s="9"/>
      <c r="C5" s="10" t="s">
        <v>4</v>
      </c>
      <c r="D5" s="11" t="s">
        <v>5</v>
      </c>
      <c r="E5" s="1"/>
      <c r="F5" s="1"/>
    </row>
    <row r="6" spans="1:6">
      <c r="A6" s="1"/>
      <c r="B6" s="9"/>
      <c r="C6" s="12" t="s">
        <v>6</v>
      </c>
      <c r="D6" s="13" t="s">
        <v>7</v>
      </c>
      <c r="E6" s="1"/>
      <c r="F6" s="1"/>
    </row>
    <row r="7" spans="1:6">
      <c r="A7" s="1"/>
      <c r="B7" s="9"/>
      <c r="C7" s="10" t="s">
        <v>8</v>
      </c>
      <c r="D7" s="11" t="s">
        <v>9</v>
      </c>
      <c r="E7" s="1"/>
      <c r="F7" s="1"/>
    </row>
    <row r="8" spans="1:6">
      <c r="A8" s="1"/>
      <c r="B8" s="9"/>
      <c r="C8" s="12" t="s">
        <v>10</v>
      </c>
      <c r="D8" s="13" t="s">
        <v>11</v>
      </c>
      <c r="E8" s="1"/>
      <c r="F8" s="1"/>
    </row>
    <row r="9" spans="1:6">
      <c r="A9" s="1"/>
      <c r="B9" s="9"/>
      <c r="C9" s="10" t="s">
        <v>12</v>
      </c>
      <c r="D9" s="11" t="s">
        <v>13</v>
      </c>
      <c r="E9" s="1"/>
      <c r="F9" s="1"/>
    </row>
    <row r="10" spans="1:6">
      <c r="A10" s="1"/>
      <c r="B10" s="9"/>
      <c r="C10" s="12" t="s">
        <v>14</v>
      </c>
      <c r="D10" s="13" t="s">
        <v>15</v>
      </c>
      <c r="E10" s="1"/>
      <c r="F10" s="1"/>
    </row>
    <row r="11" spans="1:6">
      <c r="A11" s="1"/>
      <c r="B11" s="9"/>
      <c r="C11" s="10" t="s">
        <v>16</v>
      </c>
      <c r="D11" s="11" t="s">
        <v>17</v>
      </c>
      <c r="E11" s="1"/>
      <c r="F11" s="1"/>
    </row>
    <row r="12" spans="1:6">
      <c r="A12" s="1"/>
      <c r="B12" s="9"/>
      <c r="C12" s="12" t="s">
        <v>18</v>
      </c>
      <c r="D12" s="13" t="s">
        <v>19</v>
      </c>
      <c r="E12" s="1"/>
      <c r="F12" s="1"/>
    </row>
    <row r="13" spans="1:6">
      <c r="A13" s="1"/>
      <c r="B13" s="9"/>
      <c r="C13" s="10" t="s">
        <v>20</v>
      </c>
      <c r="D13" s="11" t="s">
        <v>21</v>
      </c>
      <c r="E13" s="1"/>
      <c r="F13" s="1"/>
    </row>
    <row r="14" spans="1:6">
      <c r="A14" s="1"/>
      <c r="B14" s="9"/>
      <c r="C14" s="12" t="s">
        <v>22</v>
      </c>
      <c r="D14" s="13" t="s">
        <v>23</v>
      </c>
      <c r="E14" s="1"/>
      <c r="F14" s="1"/>
    </row>
    <row r="15" spans="1:6">
      <c r="A15" s="1"/>
      <c r="B15" s="9"/>
      <c r="C15" s="10" t="s">
        <v>24</v>
      </c>
      <c r="D15" s="11" t="s">
        <v>25</v>
      </c>
      <c r="E15" s="1"/>
      <c r="F15" s="1"/>
    </row>
    <row r="16" spans="1:6">
      <c r="A16" s="1"/>
      <c r="B16" s="9"/>
      <c r="C16" s="12" t="s">
        <v>26</v>
      </c>
      <c r="D16" s="13" t="s">
        <v>27</v>
      </c>
      <c r="E16" s="1"/>
      <c r="F16" s="1"/>
    </row>
    <row r="17" spans="1:6">
      <c r="A17" s="1"/>
      <c r="B17" s="9"/>
      <c r="C17" s="10" t="s">
        <v>28</v>
      </c>
      <c r="D17" s="11" t="s">
        <v>29</v>
      </c>
      <c r="E17" s="1"/>
      <c r="F17" s="1"/>
    </row>
    <row r="18" spans="1:6">
      <c r="A18" s="1"/>
      <c r="B18" s="9"/>
      <c r="C18" s="12" t="s">
        <v>30</v>
      </c>
      <c r="D18" s="13" t="s">
        <v>31</v>
      </c>
      <c r="E18" s="1"/>
      <c r="F18" s="1"/>
    </row>
    <row r="19" spans="1:6">
      <c r="A19" s="1"/>
      <c r="B19" s="9"/>
      <c r="C19" s="10" t="s">
        <v>32</v>
      </c>
      <c r="D19" s="11" t="s">
        <v>33</v>
      </c>
      <c r="E19" s="1"/>
      <c r="F19" s="1"/>
    </row>
    <row r="20" spans="1:6">
      <c r="A20" s="1"/>
      <c r="B20" s="9"/>
      <c r="C20" s="12" t="s">
        <v>34</v>
      </c>
      <c r="D20" s="13" t="s">
        <v>35</v>
      </c>
      <c r="E20" s="1"/>
      <c r="F20" s="1"/>
    </row>
    <row r="21" spans="1:6">
      <c r="A21" s="1"/>
      <c r="B21" s="9"/>
      <c r="C21" s="10" t="s">
        <v>36</v>
      </c>
      <c r="D21" s="11" t="s">
        <v>37</v>
      </c>
      <c r="E21" s="1"/>
      <c r="F21" s="1"/>
    </row>
    <row r="22" spans="1:6">
      <c r="A22" s="1"/>
      <c r="B22" s="9"/>
      <c r="C22" s="12" t="s">
        <v>38</v>
      </c>
      <c r="D22" s="13" t="s">
        <v>39</v>
      </c>
      <c r="E22" s="1"/>
      <c r="F22" s="1"/>
    </row>
    <row r="23" spans="1:6">
      <c r="A23" s="1"/>
      <c r="B23" s="14"/>
      <c r="C23" s="15" t="s">
        <v>40</v>
      </c>
      <c r="D23" s="16" t="s">
        <v>41</v>
      </c>
      <c r="E23" s="1"/>
      <c r="F23" s="1"/>
    </row>
    <row r="24" spans="1:6">
      <c r="A24" s="1"/>
      <c r="B24" s="1"/>
      <c r="C24" s="5"/>
      <c r="D24" s="1"/>
      <c r="E24" s="1"/>
      <c r="F24" s="1"/>
    </row>
    <row r="25" spans="1:6" ht="15.75">
      <c r="A25" s="1"/>
      <c r="B25" s="1"/>
      <c r="C25" s="3" t="s">
        <v>42</v>
      </c>
      <c r="D25" s="4" t="s">
        <v>43</v>
      </c>
      <c r="E25" s="1"/>
      <c r="F25" s="1"/>
    </row>
    <row r="26" spans="1:6">
      <c r="A26" s="1"/>
      <c r="B26" s="1"/>
      <c r="C26" s="5"/>
      <c r="D26" s="1"/>
      <c r="E26" s="1"/>
      <c r="F26" s="1"/>
    </row>
    <row r="27" spans="1:6">
      <c r="A27" s="1"/>
      <c r="B27" s="17"/>
      <c r="C27" s="7" t="s">
        <v>44</v>
      </c>
      <c r="D27" s="8" t="s">
        <v>45</v>
      </c>
      <c r="E27" s="1"/>
      <c r="F27" s="1"/>
    </row>
    <row r="28" spans="1:6">
      <c r="A28" s="1"/>
      <c r="B28" s="18"/>
      <c r="C28" s="10" t="s">
        <v>46</v>
      </c>
      <c r="D28" s="11" t="s">
        <v>47</v>
      </c>
      <c r="E28" s="1"/>
      <c r="F28" s="1"/>
    </row>
    <row r="29" spans="1:6">
      <c r="A29" s="1"/>
      <c r="B29" s="18"/>
      <c r="C29" s="12" t="s">
        <v>48</v>
      </c>
      <c r="D29" s="13" t="s">
        <v>49</v>
      </c>
      <c r="E29" s="1"/>
      <c r="F29" s="1"/>
    </row>
    <row r="30" spans="1:6">
      <c r="A30" s="1"/>
      <c r="B30" s="18"/>
      <c r="C30" s="10" t="s">
        <v>50</v>
      </c>
      <c r="D30" s="11" t="s">
        <v>51</v>
      </c>
      <c r="E30" s="1"/>
      <c r="F30" s="1"/>
    </row>
    <row r="31" spans="1:6">
      <c r="A31" s="1"/>
      <c r="B31" s="18"/>
      <c r="C31" s="12" t="s">
        <v>52</v>
      </c>
      <c r="D31" s="13" t="s">
        <v>53</v>
      </c>
      <c r="E31" s="1"/>
      <c r="F31" s="1"/>
    </row>
    <row r="32" spans="1:6">
      <c r="A32" s="1"/>
      <c r="B32" s="18"/>
      <c r="C32" s="10" t="s">
        <v>54</v>
      </c>
      <c r="D32" s="11" t="s">
        <v>55</v>
      </c>
      <c r="E32" s="1"/>
      <c r="F32" s="1"/>
    </row>
    <row r="33" spans="1:6">
      <c r="A33" s="1"/>
      <c r="B33" s="18"/>
      <c r="C33" s="12" t="s">
        <v>56</v>
      </c>
      <c r="D33" s="13" t="s">
        <v>57</v>
      </c>
      <c r="E33" s="1"/>
      <c r="F33" s="1"/>
    </row>
    <row r="34" spans="1:6">
      <c r="A34" s="1"/>
      <c r="B34" s="18"/>
      <c r="C34" s="10" t="s">
        <v>58</v>
      </c>
      <c r="D34" s="11" t="s">
        <v>59</v>
      </c>
      <c r="E34" s="1"/>
      <c r="F34" s="1"/>
    </row>
    <row r="35" spans="1:6">
      <c r="A35" s="1"/>
      <c r="B35" s="18"/>
      <c r="C35" s="12" t="s">
        <v>60</v>
      </c>
      <c r="D35" s="13" t="s">
        <v>61</v>
      </c>
      <c r="E35" s="1"/>
      <c r="F35" s="1"/>
    </row>
    <row r="36" spans="1:6">
      <c r="A36" s="1"/>
      <c r="B36" s="18"/>
      <c r="C36" s="10" t="s">
        <v>62</v>
      </c>
      <c r="D36" s="11" t="s">
        <v>63</v>
      </c>
      <c r="E36" s="1"/>
      <c r="F36" s="1"/>
    </row>
    <row r="37" spans="1:6">
      <c r="A37" s="1"/>
      <c r="B37" s="19"/>
      <c r="C37" s="20" t="s">
        <v>64</v>
      </c>
      <c r="D37" s="21" t="s">
        <v>65</v>
      </c>
      <c r="E37" s="1"/>
      <c r="F37" s="1"/>
    </row>
    <row r="38" spans="1:6">
      <c r="A38" s="1"/>
      <c r="B38" s="1"/>
      <c r="C38" s="5"/>
      <c r="D38" s="1"/>
      <c r="E38" s="1"/>
      <c r="F38" s="1"/>
    </row>
    <row r="39" spans="1:6" ht="15.75">
      <c r="A39" s="1"/>
      <c r="B39" s="1"/>
      <c r="C39" s="3" t="s">
        <v>66</v>
      </c>
      <c r="D39" s="4" t="s">
        <v>67</v>
      </c>
      <c r="E39" s="1"/>
      <c r="F39" s="1"/>
    </row>
    <row r="40" spans="1:6">
      <c r="A40" s="1"/>
      <c r="B40" s="1"/>
      <c r="C40" s="5"/>
      <c r="D40" s="1"/>
      <c r="E40" s="1"/>
      <c r="F40" s="1"/>
    </row>
    <row r="41" spans="1:6">
      <c r="A41" s="1"/>
      <c r="B41" s="22"/>
      <c r="C41" s="23" t="s">
        <v>68</v>
      </c>
      <c r="D41" s="24" t="s">
        <v>69</v>
      </c>
      <c r="E41" s="1"/>
      <c r="F41" s="1"/>
    </row>
    <row r="42" spans="1:6">
      <c r="A42" s="1"/>
      <c r="B42" s="25"/>
      <c r="C42" s="26" t="s">
        <v>70</v>
      </c>
      <c r="D42" s="13" t="s">
        <v>71</v>
      </c>
      <c r="E42" s="1"/>
      <c r="F42" s="1"/>
    </row>
    <row r="43" spans="1:6">
      <c r="A43" s="1"/>
      <c r="B43" s="25"/>
      <c r="C43" s="27" t="s">
        <v>72</v>
      </c>
      <c r="D43" s="11" t="s">
        <v>73</v>
      </c>
      <c r="E43" s="1"/>
      <c r="F43" s="1"/>
    </row>
    <row r="44" spans="1:6">
      <c r="A44" s="1"/>
      <c r="B44" s="25"/>
      <c r="C44" s="26" t="s">
        <v>74</v>
      </c>
      <c r="D44" s="13" t="s">
        <v>75</v>
      </c>
      <c r="E44" s="1"/>
      <c r="F44" s="1"/>
    </row>
    <row r="45" spans="1:6">
      <c r="A45" s="1"/>
      <c r="B45" s="25"/>
      <c r="C45" s="27" t="s">
        <v>76</v>
      </c>
      <c r="D45" s="11" t="s">
        <v>77</v>
      </c>
      <c r="E45" s="1"/>
      <c r="F45" s="1"/>
    </row>
    <row r="46" spans="1:6">
      <c r="A46" s="1"/>
      <c r="B46" s="25"/>
      <c r="C46" s="26" t="s">
        <v>78</v>
      </c>
      <c r="D46" s="13" t="s">
        <v>79</v>
      </c>
      <c r="E46" s="1"/>
      <c r="F46" s="1"/>
    </row>
    <row r="47" spans="1:6">
      <c r="A47" s="1"/>
      <c r="B47" s="28"/>
      <c r="C47" s="29" t="s">
        <v>80</v>
      </c>
      <c r="D47" s="30" t="s">
        <v>81</v>
      </c>
      <c r="E47" s="1"/>
      <c r="F47" s="1"/>
    </row>
    <row r="50" spans="2:2">
      <c r="B50" s="31"/>
    </row>
    <row r="51" spans="2:2">
      <c r="B51" s="32" t="s">
        <v>82</v>
      </c>
    </row>
    <row r="52" spans="2:2"/>
  </sheetData>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B2:K140"/>
  <sheetViews>
    <sheetView showGridLines="0" zoomScaleNormal="100" workbookViewId="0"/>
  </sheetViews>
  <sheetFormatPr baseColWidth="10" defaultColWidth="10.7109375" defaultRowHeight="15"/>
  <cols>
    <col min="1" max="1" width="10.7109375" style="2"/>
    <col min="2" max="2" width="10.5703125" style="2" customWidth="1"/>
    <col min="3" max="3" width="37.28515625" style="2" customWidth="1"/>
    <col min="4" max="11" width="6.5703125" style="2" customWidth="1"/>
    <col min="12" max="16384" width="10.7109375" style="2"/>
  </cols>
  <sheetData>
    <row r="2" spans="2:11">
      <c r="B2" s="1"/>
      <c r="C2" s="1"/>
      <c r="D2" s="1"/>
      <c r="E2" s="1"/>
      <c r="F2" s="1"/>
      <c r="G2" s="1"/>
      <c r="H2" s="1"/>
      <c r="I2" s="1"/>
      <c r="J2" s="1"/>
      <c r="K2" s="1"/>
    </row>
    <row r="3" spans="2:11" s="38" customFormat="1" ht="26.85" customHeight="1">
      <c r="B3" s="35" t="s">
        <v>10</v>
      </c>
      <c r="C3" s="36" t="s">
        <v>181</v>
      </c>
      <c r="D3" s="37"/>
      <c r="E3" s="37"/>
      <c r="F3" s="37"/>
      <c r="G3" s="37"/>
      <c r="H3" s="37"/>
      <c r="I3" s="37"/>
      <c r="J3" s="37"/>
      <c r="K3" s="37"/>
    </row>
    <row r="4" spans="2:11" s="33" customFormat="1" ht="13.35" customHeight="1">
      <c r="B4" s="1"/>
      <c r="C4" s="1"/>
      <c r="D4" s="1"/>
      <c r="E4" s="1"/>
      <c r="F4" s="1"/>
      <c r="G4" s="1"/>
      <c r="H4" s="1"/>
      <c r="I4" s="1"/>
      <c r="J4" s="1"/>
      <c r="K4" s="1"/>
    </row>
    <row r="5" spans="2:11" s="41" customFormat="1" ht="19.5" customHeight="1">
      <c r="B5" s="125" t="s">
        <v>191</v>
      </c>
      <c r="C5" s="125"/>
      <c r="D5" s="125"/>
      <c r="E5" s="125"/>
      <c r="F5" s="125"/>
      <c r="G5" s="39"/>
      <c r="H5" s="39"/>
      <c r="I5" s="39"/>
      <c r="J5" s="39"/>
      <c r="K5" s="39"/>
    </row>
    <row r="6" spans="2:11" ht="13.35" customHeight="1">
      <c r="B6" s="1"/>
      <c r="C6" s="1"/>
      <c r="D6" s="1"/>
      <c r="E6" s="1"/>
      <c r="F6" s="1"/>
      <c r="G6" s="1"/>
      <c r="H6" s="1"/>
      <c r="I6" s="1"/>
      <c r="J6" s="1"/>
      <c r="K6" s="1"/>
    </row>
    <row r="7" spans="2:11" s="46" customFormat="1" ht="24.75" customHeight="1">
      <c r="B7" s="127" t="s">
        <v>192</v>
      </c>
      <c r="C7" s="142"/>
      <c r="D7" s="48">
        <v>2002</v>
      </c>
      <c r="E7" s="48">
        <v>2004</v>
      </c>
      <c r="F7" s="48">
        <v>2006</v>
      </c>
      <c r="G7" s="48">
        <v>2008</v>
      </c>
      <c r="H7" s="48">
        <v>2010</v>
      </c>
      <c r="I7" s="48">
        <v>2012</v>
      </c>
      <c r="J7" s="48" t="s">
        <v>184</v>
      </c>
      <c r="K7" s="48">
        <v>2016</v>
      </c>
    </row>
    <row r="8" spans="2:11" s="46" customFormat="1" ht="12.75">
      <c r="B8" s="45"/>
      <c r="C8" s="45"/>
      <c r="D8" s="130"/>
      <c r="E8" s="130"/>
      <c r="F8" s="45"/>
      <c r="G8" s="45"/>
      <c r="H8" s="130"/>
      <c r="I8" s="130"/>
      <c r="J8" s="45"/>
      <c r="K8" s="45"/>
    </row>
    <row r="9" spans="2:11" s="46" customFormat="1" ht="12.75">
      <c r="B9" s="78" t="s">
        <v>117</v>
      </c>
      <c r="C9" s="84"/>
      <c r="D9" s="143">
        <v>7.1029998362064362E-2</v>
      </c>
      <c r="E9" s="143">
        <v>7.2439998388290405E-2</v>
      </c>
      <c r="F9" s="143">
        <v>7.4869997799396515E-2</v>
      </c>
      <c r="G9" s="143">
        <v>6.4149998128414154E-2</v>
      </c>
      <c r="H9" s="143">
        <v>6.9660000503063202E-2</v>
      </c>
      <c r="I9" s="143">
        <v>6.7060001194477081E-2</v>
      </c>
      <c r="J9" s="143">
        <v>7.4759997427463531E-2</v>
      </c>
      <c r="K9" s="143">
        <v>6.8669997155666351E-2</v>
      </c>
    </row>
    <row r="10" spans="2:11" s="46" customFormat="1" ht="12.75">
      <c r="B10" s="57"/>
      <c r="C10" s="86"/>
      <c r="D10" s="138"/>
      <c r="E10" s="138"/>
      <c r="F10" s="138"/>
      <c r="G10" s="138"/>
      <c r="H10" s="138"/>
      <c r="I10" s="138"/>
      <c r="J10" s="138"/>
      <c r="K10" s="138"/>
    </row>
    <row r="11" spans="2:11" s="46" customFormat="1" ht="12.75">
      <c r="B11" s="57" t="s">
        <v>118</v>
      </c>
      <c r="C11" s="86"/>
      <c r="D11" s="138"/>
      <c r="E11" s="138"/>
      <c r="F11" s="138"/>
      <c r="G11" s="138"/>
      <c r="H11" s="138"/>
      <c r="I11" s="138"/>
      <c r="J11" s="138"/>
      <c r="K11" s="138"/>
    </row>
    <row r="12" spans="2:11" s="46" customFormat="1" ht="12.75">
      <c r="B12" s="89" t="s">
        <v>119</v>
      </c>
      <c r="C12" s="90"/>
      <c r="D12" s="144">
        <v>5.6219998747110367E-2</v>
      </c>
      <c r="E12" s="144">
        <v>5.8100000023841858E-2</v>
      </c>
      <c r="F12" s="144">
        <v>5.9889998286962509E-2</v>
      </c>
      <c r="G12" s="144">
        <v>5.3070001304149628E-2</v>
      </c>
      <c r="H12" s="144">
        <v>5.6290000677108765E-2</v>
      </c>
      <c r="I12" s="144">
        <v>5.536000058054924E-2</v>
      </c>
      <c r="J12" s="144">
        <v>6.2679998576641083E-2</v>
      </c>
      <c r="K12" s="144">
        <v>5.6359998881816864E-2</v>
      </c>
    </row>
    <row r="13" spans="2:11" s="46" customFormat="1" ht="12.75">
      <c r="B13" s="92" t="s">
        <v>120</v>
      </c>
      <c r="C13" s="93"/>
      <c r="D13" s="145">
        <v>8.5050001740455627E-2</v>
      </c>
      <c r="E13" s="145">
        <v>8.619999885559082E-2</v>
      </c>
      <c r="F13" s="145">
        <v>8.9230000972747803E-2</v>
      </c>
      <c r="G13" s="145">
        <v>7.4699997901916504E-2</v>
      </c>
      <c r="H13" s="145">
        <v>8.2450002431869507E-2</v>
      </c>
      <c r="I13" s="145">
        <v>7.8149996697902679E-2</v>
      </c>
      <c r="J13" s="145">
        <v>8.636000007390976E-2</v>
      </c>
      <c r="K13" s="145">
        <v>8.0499999225139618E-2</v>
      </c>
    </row>
    <row r="14" spans="2:11" s="46" customFormat="1" ht="12.75">
      <c r="B14" s="135"/>
      <c r="C14" s="86"/>
      <c r="D14" s="138"/>
      <c r="E14" s="138"/>
      <c r="F14" s="138"/>
      <c r="G14" s="138"/>
      <c r="H14" s="138"/>
      <c r="I14" s="138"/>
      <c r="J14" s="138"/>
      <c r="K14" s="138"/>
    </row>
    <row r="15" spans="2:11" s="46" customFormat="1" ht="12.75">
      <c r="B15" s="57" t="s">
        <v>121</v>
      </c>
      <c r="C15" s="86"/>
      <c r="D15" s="138"/>
      <c r="E15" s="138"/>
      <c r="F15" s="138"/>
      <c r="G15" s="138"/>
      <c r="H15" s="138"/>
      <c r="I15" s="138"/>
      <c r="J15" s="138"/>
      <c r="K15" s="138"/>
    </row>
    <row r="16" spans="2:11" s="46" customFormat="1" ht="12.75">
      <c r="B16" s="89" t="s">
        <v>123</v>
      </c>
      <c r="C16" s="90"/>
      <c r="D16" s="144">
        <v>3.9300001226365566E-3</v>
      </c>
      <c r="E16" s="144">
        <v>7.7599999494850636E-3</v>
      </c>
      <c r="F16" s="144">
        <v>6.9699999876320362E-3</v>
      </c>
      <c r="G16" s="144">
        <v>5.950000137090683E-3</v>
      </c>
      <c r="H16" s="144">
        <v>4.6600000932812691E-3</v>
      </c>
      <c r="I16" s="144">
        <v>2.0099999383091927E-3</v>
      </c>
      <c r="J16" s="144">
        <v>8.489999920129776E-3</v>
      </c>
      <c r="K16" s="144">
        <v>1.3150000013411045E-2</v>
      </c>
    </row>
    <row r="17" spans="2:11" s="46" customFormat="1" ht="12.75">
      <c r="B17" s="135" t="s">
        <v>124</v>
      </c>
      <c r="C17" s="86"/>
      <c r="D17" s="138">
        <v>2.3080000653862953E-2</v>
      </c>
      <c r="E17" s="138">
        <v>2.3229999467730522E-2</v>
      </c>
      <c r="F17" s="138">
        <v>2.580999955534935E-2</v>
      </c>
      <c r="G17" s="138">
        <v>2.208000048995018E-2</v>
      </c>
      <c r="H17" s="138">
        <v>2.4539999663829803E-2</v>
      </c>
      <c r="I17" s="138">
        <v>2.2360000759363174E-2</v>
      </c>
      <c r="J17" s="138">
        <v>2.7939999476075172E-2</v>
      </c>
      <c r="K17" s="138">
        <v>3.1109999865293503E-2</v>
      </c>
    </row>
    <row r="18" spans="2:11" s="46" customFormat="1" ht="12.75">
      <c r="B18" s="135" t="s">
        <v>125</v>
      </c>
      <c r="C18" s="86"/>
      <c r="D18" s="138">
        <v>8.5419997572898865E-2</v>
      </c>
      <c r="E18" s="138">
        <v>8.0820001661777496E-2</v>
      </c>
      <c r="F18" s="138">
        <v>8.42600017786026E-2</v>
      </c>
      <c r="G18" s="138">
        <v>7.6420001685619354E-2</v>
      </c>
      <c r="H18" s="138">
        <v>8.0430001020431519E-2</v>
      </c>
      <c r="I18" s="138">
        <v>7.8510001301765442E-2</v>
      </c>
      <c r="J18" s="138">
        <v>9.0640000998973846E-2</v>
      </c>
      <c r="K18" s="138">
        <v>7.6899997889995575E-2</v>
      </c>
    </row>
    <row r="19" spans="2:11" s="46" customFormat="1" ht="12.75">
      <c r="B19" s="92" t="s">
        <v>126</v>
      </c>
      <c r="C19" s="93"/>
      <c r="D19" s="145">
        <v>0.1809999942779541</v>
      </c>
      <c r="E19" s="145">
        <v>0.18279999494552612</v>
      </c>
      <c r="F19" s="145">
        <v>0.18273000419139862</v>
      </c>
      <c r="G19" s="145">
        <v>0.14876000583171844</v>
      </c>
      <c r="H19" s="145">
        <v>0.1604900062084198</v>
      </c>
      <c r="I19" s="145">
        <v>0.15090000629425049</v>
      </c>
      <c r="J19" s="145">
        <v>0.15317000448703766</v>
      </c>
      <c r="K19" s="145">
        <v>0.13618999719619751</v>
      </c>
    </row>
    <row r="20" spans="2:11" s="46" customFormat="1" ht="12.75">
      <c r="B20" s="135"/>
      <c r="C20" s="86"/>
      <c r="D20" s="138"/>
      <c r="E20" s="138"/>
      <c r="F20" s="138"/>
      <c r="G20" s="138"/>
      <c r="H20" s="138"/>
      <c r="I20" s="138"/>
      <c r="J20" s="138"/>
      <c r="K20" s="138"/>
    </row>
    <row r="21" spans="2:11" s="46" customFormat="1" ht="14.25">
      <c r="B21" s="57" t="s">
        <v>185</v>
      </c>
      <c r="C21" s="86"/>
      <c r="D21" s="138"/>
      <c r="E21" s="138"/>
      <c r="F21" s="138"/>
      <c r="G21" s="138"/>
      <c r="H21" s="138"/>
      <c r="I21" s="138"/>
      <c r="J21" s="138"/>
      <c r="K21" s="138"/>
    </row>
    <row r="22" spans="2:11" s="46" customFormat="1" ht="12.75">
      <c r="B22" s="89" t="s">
        <v>186</v>
      </c>
      <c r="C22" s="90"/>
      <c r="D22" s="144">
        <v>0.1062999963760376</v>
      </c>
      <c r="E22" s="144">
        <v>8.9400000870227814E-2</v>
      </c>
      <c r="F22" s="144">
        <v>0.10377000272274017</v>
      </c>
      <c r="G22" s="144">
        <v>0.10251999646425247</v>
      </c>
      <c r="H22" s="144">
        <v>0.12238000333309174</v>
      </c>
      <c r="I22" s="144">
        <v>0.1243399977684021</v>
      </c>
      <c r="J22" s="144">
        <v>0.12906000018119812</v>
      </c>
      <c r="K22" s="144">
        <v>0.12077999860048294</v>
      </c>
    </row>
    <row r="23" spans="2:11" s="46" customFormat="1" ht="12.75">
      <c r="B23" s="135" t="s">
        <v>187</v>
      </c>
      <c r="C23" s="86"/>
      <c r="D23" s="138">
        <v>6.8649999797344208E-2</v>
      </c>
      <c r="E23" s="138">
        <v>7.3360003530979156E-2</v>
      </c>
      <c r="F23" s="138">
        <v>7.4320003390312195E-2</v>
      </c>
      <c r="G23" s="138">
        <v>6.0979999601840973E-2</v>
      </c>
      <c r="H23" s="138">
        <v>6.3060000538825989E-2</v>
      </c>
      <c r="I23" s="138">
        <v>6.0949999839067459E-2</v>
      </c>
      <c r="J23" s="138">
        <v>7.0469997823238373E-2</v>
      </c>
      <c r="K23" s="138">
        <v>6.2290001660585403E-2</v>
      </c>
    </row>
    <row r="24" spans="2:11" s="46" customFormat="1" ht="12.75">
      <c r="B24" s="92" t="s">
        <v>188</v>
      </c>
      <c r="C24" s="93"/>
      <c r="D24" s="145">
        <v>3.8809999823570251E-2</v>
      </c>
      <c r="E24" s="145">
        <v>3.3829998224973679E-2</v>
      </c>
      <c r="F24" s="145">
        <v>3.6800000816583633E-2</v>
      </c>
      <c r="G24" s="145">
        <v>3.1670000404119492E-2</v>
      </c>
      <c r="H24" s="145">
        <v>3.6559998989105225E-2</v>
      </c>
      <c r="I24" s="145">
        <v>2.8030000627040863E-2</v>
      </c>
      <c r="J24" s="145">
        <v>2.4949999526143074E-2</v>
      </c>
      <c r="K24" s="145">
        <v>2.7820000424981117E-2</v>
      </c>
    </row>
    <row r="25" spans="2:11" s="46" customFormat="1" ht="12.75">
      <c r="B25" s="137"/>
      <c r="C25" s="45"/>
      <c r="D25" s="45"/>
      <c r="E25" s="45"/>
      <c r="F25" s="45"/>
      <c r="G25" s="45"/>
      <c r="H25" s="45"/>
      <c r="I25" s="45"/>
      <c r="J25" s="45"/>
      <c r="K25" s="45"/>
    </row>
    <row r="26" spans="2:11" s="46" customFormat="1" ht="38.25" customHeight="1">
      <c r="B26" s="140" t="s">
        <v>193</v>
      </c>
      <c r="C26" s="146"/>
      <c r="D26" s="146"/>
      <c r="E26" s="146"/>
      <c r="F26" s="146"/>
      <c r="G26" s="146"/>
      <c r="H26" s="146"/>
      <c r="I26" s="146"/>
      <c r="J26" s="45"/>
      <c r="K26" s="45"/>
    </row>
    <row r="27" spans="2:11" s="46" customFormat="1" ht="12.75" customHeight="1">
      <c r="B27" s="140" t="s">
        <v>103</v>
      </c>
      <c r="C27" s="140"/>
      <c r="D27" s="140"/>
      <c r="E27" s="140"/>
      <c r="F27" s="140"/>
      <c r="G27" s="140"/>
      <c r="H27" s="140"/>
      <c r="I27" s="140"/>
      <c r="J27" s="45"/>
      <c r="K27" s="45"/>
    </row>
    <row r="28" spans="2:11" s="46" customFormat="1" ht="12.75">
      <c r="B28" s="141" t="s">
        <v>190</v>
      </c>
      <c r="C28" s="83"/>
      <c r="D28" s="83"/>
      <c r="E28" s="83"/>
      <c r="F28" s="83"/>
      <c r="G28" s="83"/>
      <c r="H28" s="83"/>
      <c r="I28" s="83"/>
      <c r="J28" s="45"/>
      <c r="K28" s="45"/>
    </row>
    <row r="29" spans="2:11" s="46" customFormat="1" ht="12.75">
      <c r="B29" s="45"/>
      <c r="C29" s="45"/>
      <c r="D29" s="45"/>
      <c r="E29" s="45"/>
      <c r="F29" s="45"/>
      <c r="G29" s="45"/>
      <c r="H29" s="45"/>
      <c r="I29" s="45"/>
      <c r="J29" s="45"/>
      <c r="K29" s="45"/>
    </row>
    <row r="30" spans="2:11" s="46" customFormat="1" ht="12.75">
      <c r="B30" s="45" t="s">
        <v>101</v>
      </c>
      <c r="C30" s="45"/>
      <c r="D30" s="45"/>
      <c r="E30" s="45"/>
      <c r="F30" s="45"/>
      <c r="G30" s="45"/>
      <c r="H30" s="45"/>
      <c r="I30" s="45"/>
      <c r="J30" s="45"/>
      <c r="K30" s="45"/>
    </row>
    <row r="31" spans="2:11" s="46" customFormat="1" ht="12.75"/>
    <row r="32" spans="2:11" s="46" customFormat="1" ht="12.75"/>
    <row r="33" spans="2:4" s="46" customFormat="1" ht="12.75">
      <c r="B33" s="147"/>
      <c r="C33" s="147"/>
      <c r="D33" s="148"/>
    </row>
    <row r="34" spans="2:4" s="46" customFormat="1" ht="12.75">
      <c r="B34" s="147"/>
      <c r="C34" s="147"/>
      <c r="D34" s="148"/>
    </row>
    <row r="35" spans="2:4" s="46" customFormat="1" ht="12.75"/>
    <row r="36" spans="2:4" s="46" customFormat="1" ht="12.75"/>
    <row r="37" spans="2:4" s="46" customFormat="1" ht="12.75"/>
    <row r="38" spans="2:4" s="46" customFormat="1" ht="12.75"/>
    <row r="39" spans="2:4" s="46" customFormat="1" ht="12.75"/>
    <row r="40" spans="2:4" s="46" customFormat="1" ht="12.75"/>
    <row r="41" spans="2:4" s="46" customFormat="1" ht="12.75"/>
    <row r="42" spans="2:4" s="46" customFormat="1" ht="12.75"/>
    <row r="43" spans="2:4" s="46" customFormat="1" ht="12.75"/>
    <row r="44" spans="2:4" s="46" customFormat="1" ht="12.75"/>
    <row r="45" spans="2:4" s="46" customFormat="1" ht="12.75"/>
    <row r="46" spans="2:4" s="46" customFormat="1" ht="12.75"/>
    <row r="47" spans="2:4" s="46" customFormat="1" ht="12.75"/>
    <row r="48" spans="2:4"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pans="2:6" s="46" customFormat="1" ht="12.75"/>
    <row r="98" spans="2:6" s="46" customFormat="1" ht="12.75"/>
    <row r="99" spans="2:6" s="46" customFormat="1" ht="12.75"/>
    <row r="100" spans="2:6" s="46" customFormat="1" ht="12.75"/>
    <row r="101" spans="2:6" s="46" customFormat="1" ht="12.75"/>
    <row r="102" spans="2:6" s="46" customFormat="1" ht="12.75"/>
    <row r="103" spans="2:6" s="46" customFormat="1" ht="12.75"/>
    <row r="104" spans="2:6" s="46" customFormat="1" ht="12.75"/>
    <row r="105" spans="2:6" s="46" customFormat="1" ht="12.75"/>
    <row r="106" spans="2:6" s="46" customFormat="1" ht="12.75"/>
    <row r="107" spans="2:6" s="46" customFormat="1" ht="12.75"/>
    <row r="108" spans="2:6" s="46" customFormat="1" ht="12.75"/>
    <row r="109" spans="2:6" s="46" customFormat="1" ht="12.75"/>
    <row r="110" spans="2:6">
      <c r="B110" s="46"/>
      <c r="C110" s="46"/>
      <c r="D110" s="46"/>
      <c r="E110" s="46"/>
      <c r="F110" s="46"/>
    </row>
    <row r="111" spans="2:6">
      <c r="B111" s="46"/>
      <c r="C111" s="46"/>
      <c r="D111" s="46"/>
      <c r="E111" s="46"/>
      <c r="F111" s="46"/>
    </row>
    <row r="112" spans="2:6">
      <c r="B112" s="46"/>
      <c r="C112" s="46"/>
      <c r="D112" s="46"/>
      <c r="E112" s="46"/>
      <c r="F112" s="46"/>
    </row>
    <row r="113" spans="2:6">
      <c r="B113" s="46"/>
      <c r="C113" s="46"/>
      <c r="D113" s="46"/>
      <c r="E113" s="46"/>
      <c r="F113" s="46"/>
    </row>
    <row r="114" spans="2:6">
      <c r="B114" s="46"/>
      <c r="C114" s="46"/>
      <c r="D114" s="46"/>
      <c r="E114" s="46"/>
      <c r="F114" s="46"/>
    </row>
    <row r="115" spans="2:6">
      <c r="B115" s="46"/>
      <c r="C115" s="46"/>
      <c r="D115" s="46"/>
      <c r="E115" s="46"/>
      <c r="F115" s="46"/>
    </row>
    <row r="116" spans="2:6">
      <c r="B116" s="46"/>
      <c r="C116" s="46"/>
      <c r="D116" s="46"/>
      <c r="E116" s="46"/>
      <c r="F116" s="46"/>
    </row>
    <row r="117" spans="2:6">
      <c r="B117" s="46"/>
      <c r="C117" s="46"/>
      <c r="D117" s="46"/>
      <c r="E117" s="46"/>
      <c r="F117" s="46"/>
    </row>
    <row r="118" spans="2:6">
      <c r="B118" s="46"/>
      <c r="C118" s="46"/>
      <c r="D118" s="46"/>
      <c r="E118" s="46"/>
      <c r="F118" s="46"/>
    </row>
    <row r="119" spans="2:6">
      <c r="B119" s="46"/>
      <c r="C119" s="46"/>
      <c r="D119" s="46"/>
      <c r="E119" s="46"/>
      <c r="F119" s="46"/>
    </row>
    <row r="120" spans="2:6">
      <c r="B120" s="46"/>
      <c r="C120" s="46"/>
      <c r="D120" s="46"/>
      <c r="E120" s="46"/>
      <c r="F120" s="46"/>
    </row>
    <row r="121" spans="2:6">
      <c r="B121" s="46"/>
      <c r="C121" s="46"/>
      <c r="D121" s="46"/>
      <c r="E121" s="46"/>
      <c r="F121" s="46"/>
    </row>
    <row r="122" spans="2:6">
      <c r="B122" s="46"/>
      <c r="C122" s="46"/>
      <c r="D122" s="46"/>
      <c r="E122" s="46"/>
      <c r="F122" s="46"/>
    </row>
    <row r="123" spans="2:6">
      <c r="B123" s="46"/>
      <c r="C123" s="46"/>
      <c r="D123" s="46"/>
      <c r="E123" s="46"/>
      <c r="F123" s="46"/>
    </row>
    <row r="124" spans="2:6">
      <c r="B124" s="46"/>
      <c r="C124" s="46"/>
      <c r="D124" s="46"/>
      <c r="E124" s="46"/>
      <c r="F124" s="46"/>
    </row>
    <row r="125" spans="2:6">
      <c r="B125" s="46"/>
      <c r="C125" s="46"/>
      <c r="D125" s="46"/>
      <c r="E125" s="46"/>
      <c r="F125" s="46"/>
    </row>
    <row r="126" spans="2:6">
      <c r="B126" s="46"/>
      <c r="C126" s="46"/>
      <c r="D126" s="46"/>
      <c r="E126" s="46"/>
      <c r="F126" s="46"/>
    </row>
    <row r="127" spans="2:6">
      <c r="B127" s="46"/>
      <c r="C127" s="46"/>
      <c r="D127" s="46"/>
      <c r="E127" s="46"/>
      <c r="F127" s="46"/>
    </row>
    <row r="128" spans="2:6">
      <c r="B128" s="46"/>
      <c r="C128" s="46"/>
      <c r="D128" s="46"/>
      <c r="E128" s="46"/>
      <c r="F128" s="46"/>
    </row>
    <row r="129" spans="2:6">
      <c r="B129" s="46"/>
      <c r="C129" s="46"/>
      <c r="D129" s="46"/>
      <c r="E129" s="46"/>
      <c r="F129" s="46"/>
    </row>
    <row r="130" spans="2:6">
      <c r="B130" s="46"/>
      <c r="C130" s="46"/>
      <c r="D130" s="46"/>
      <c r="E130" s="46"/>
      <c r="F130" s="46"/>
    </row>
    <row r="131" spans="2:6">
      <c r="B131" s="46"/>
      <c r="C131" s="46"/>
      <c r="D131" s="46"/>
      <c r="E131" s="46"/>
      <c r="F131" s="46"/>
    </row>
    <row r="132" spans="2:6">
      <c r="B132" s="46"/>
      <c r="C132" s="46"/>
      <c r="D132" s="46"/>
      <c r="E132" s="46"/>
      <c r="F132" s="46"/>
    </row>
    <row r="133" spans="2:6">
      <c r="B133" s="46"/>
      <c r="C133" s="46"/>
      <c r="D133" s="46"/>
      <c r="E133" s="46"/>
      <c r="F133" s="46"/>
    </row>
    <row r="134" spans="2:6">
      <c r="B134" s="46"/>
      <c r="C134" s="46"/>
      <c r="D134" s="46"/>
      <c r="E134" s="46"/>
      <c r="F134" s="46"/>
    </row>
    <row r="135" spans="2:6">
      <c r="B135" s="46"/>
      <c r="C135" s="46"/>
      <c r="D135" s="46"/>
      <c r="E135" s="46"/>
      <c r="F135" s="46"/>
    </row>
    <row r="136" spans="2:6">
      <c r="B136" s="46"/>
      <c r="C136" s="46"/>
      <c r="D136" s="46"/>
      <c r="E136" s="46"/>
      <c r="F136" s="46"/>
    </row>
    <row r="137" spans="2:6">
      <c r="B137" s="46"/>
      <c r="C137" s="46"/>
      <c r="D137" s="46"/>
      <c r="E137" s="46"/>
      <c r="F137" s="46"/>
    </row>
    <row r="138" spans="2:6">
      <c r="B138" s="46"/>
      <c r="C138" s="46"/>
      <c r="D138" s="46"/>
      <c r="E138" s="46"/>
      <c r="F138" s="46"/>
    </row>
    <row r="139" spans="2:6">
      <c r="B139" s="46"/>
      <c r="C139" s="46"/>
      <c r="D139" s="46"/>
      <c r="E139" s="46"/>
      <c r="F139" s="46"/>
    </row>
    <row r="140" spans="2:6">
      <c r="B140" s="46"/>
      <c r="C140" s="46"/>
      <c r="D140" s="46"/>
      <c r="E140" s="46"/>
      <c r="F140" s="46"/>
    </row>
  </sheetData>
  <mergeCells count="5">
    <mergeCell ref="B5:F5"/>
    <mergeCell ref="B7:C7"/>
    <mergeCell ref="B26:I26"/>
    <mergeCell ref="B27:I27"/>
    <mergeCell ref="B33:C34"/>
  </mergeCells>
  <pageMargins left="0.70866141732283472" right="0.70866141732283472" top="0.78740157480314965" bottom="0.78740157480314965"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sheetPr>
  <dimension ref="B3:Q30"/>
  <sheetViews>
    <sheetView showGridLines="0" zoomScaleNormal="100" workbookViewId="0"/>
  </sheetViews>
  <sheetFormatPr baseColWidth="10" defaultRowHeight="15"/>
  <cols>
    <col min="1" max="1" width="11.42578125" style="2"/>
    <col min="2" max="2" width="10.5703125" style="2" customWidth="1"/>
    <col min="3" max="3" width="36.28515625" style="2" customWidth="1"/>
    <col min="4" max="5" width="7" style="2" customWidth="1"/>
    <col min="6" max="6" width="6.28515625" style="2" bestFit="1" customWidth="1"/>
    <col min="7" max="10" width="6.28515625" style="2" customWidth="1"/>
    <col min="11" max="11" width="6.28515625" style="2" bestFit="1" customWidth="1"/>
    <col min="12" max="17" width="7" style="2" customWidth="1"/>
    <col min="18" max="16384" width="11.42578125" style="2"/>
  </cols>
  <sheetData>
    <row r="3" spans="2:17" s="38" customFormat="1" ht="26.85" customHeight="1">
      <c r="B3" s="35" t="s">
        <v>12</v>
      </c>
      <c r="C3" s="36" t="s">
        <v>13</v>
      </c>
      <c r="D3" s="37"/>
      <c r="E3" s="37"/>
      <c r="F3" s="37"/>
      <c r="G3" s="37"/>
      <c r="H3" s="37"/>
      <c r="I3" s="37"/>
      <c r="J3" s="37"/>
      <c r="K3" s="37"/>
      <c r="L3" s="37"/>
      <c r="M3" s="37"/>
      <c r="N3" s="37"/>
      <c r="O3" s="37"/>
      <c r="P3" s="37"/>
      <c r="Q3" s="37"/>
    </row>
    <row r="4" spans="2:17" s="33" customFormat="1" ht="13.35" customHeight="1">
      <c r="B4" s="1"/>
      <c r="C4" s="1"/>
      <c r="D4" s="1"/>
      <c r="E4" s="1"/>
      <c r="F4" s="1"/>
      <c r="G4" s="1"/>
      <c r="H4" s="1"/>
      <c r="I4" s="1"/>
      <c r="J4" s="1"/>
      <c r="K4" s="1"/>
      <c r="L4" s="1"/>
      <c r="M4" s="1"/>
      <c r="N4" s="1"/>
      <c r="O4" s="1"/>
      <c r="P4" s="1"/>
      <c r="Q4" s="1"/>
    </row>
    <row r="5" spans="2:17" s="41" customFormat="1" ht="15" customHeight="1">
      <c r="B5" s="40" t="s">
        <v>194</v>
      </c>
      <c r="C5" s="149"/>
      <c r="D5" s="149"/>
      <c r="E5" s="149"/>
      <c r="F5" s="149"/>
      <c r="G5" s="39"/>
      <c r="H5" s="39"/>
      <c r="I5" s="39"/>
      <c r="J5" s="39"/>
      <c r="K5" s="39"/>
      <c r="L5" s="39"/>
      <c r="M5" s="39"/>
      <c r="N5" s="39"/>
      <c r="O5" s="39"/>
      <c r="P5" s="39"/>
      <c r="Q5" s="39"/>
    </row>
    <row r="6" spans="2:17" ht="13.35" customHeight="1">
      <c r="B6" s="1"/>
      <c r="C6" s="1"/>
      <c r="D6" s="1"/>
      <c r="E6" s="1"/>
      <c r="F6" s="1"/>
      <c r="G6" s="1"/>
      <c r="H6" s="1"/>
      <c r="I6" s="1"/>
      <c r="J6" s="1"/>
      <c r="K6" s="1"/>
      <c r="L6" s="1"/>
      <c r="M6" s="1"/>
      <c r="N6" s="1"/>
      <c r="O6" s="1"/>
      <c r="P6" s="1"/>
      <c r="Q6" s="1"/>
    </row>
    <row r="7" spans="2:17" s="46" customFormat="1" ht="39" customHeight="1">
      <c r="B7" s="150" t="s">
        <v>195</v>
      </c>
      <c r="C7" s="151"/>
      <c r="D7" s="48">
        <v>1995</v>
      </c>
      <c r="E7" s="48">
        <v>2000</v>
      </c>
      <c r="F7" s="48">
        <v>2005</v>
      </c>
      <c r="G7" s="48">
        <v>2006</v>
      </c>
      <c r="H7" s="48">
        <v>2007</v>
      </c>
      <c r="I7" s="48">
        <v>2008</v>
      </c>
      <c r="J7" s="48">
        <v>2009</v>
      </c>
      <c r="K7" s="48">
        <v>2010</v>
      </c>
      <c r="L7" s="48">
        <v>2011</v>
      </c>
      <c r="M7" s="48">
        <v>2012</v>
      </c>
      <c r="N7" s="48">
        <v>2013</v>
      </c>
      <c r="O7" s="48" t="s">
        <v>196</v>
      </c>
      <c r="P7" s="48">
        <v>2015</v>
      </c>
      <c r="Q7" s="48">
        <v>2016</v>
      </c>
    </row>
    <row r="8" spans="2:17" s="46" customFormat="1" ht="12.75">
      <c r="B8" s="55"/>
      <c r="C8" s="129"/>
      <c r="D8" s="130"/>
      <c r="E8" s="130"/>
      <c r="F8" s="45"/>
      <c r="G8" s="45"/>
      <c r="H8" s="45"/>
      <c r="I8" s="45"/>
      <c r="J8" s="45"/>
      <c r="K8" s="45"/>
      <c r="L8" s="45"/>
      <c r="M8" s="45"/>
      <c r="N8" s="45"/>
      <c r="O8" s="45"/>
      <c r="P8" s="45"/>
      <c r="Q8" s="45"/>
    </row>
    <row r="9" spans="2:17" s="46" customFormat="1" ht="12.75">
      <c r="B9" s="78" t="s">
        <v>117</v>
      </c>
      <c r="C9" s="84"/>
      <c r="D9" s="143">
        <v>9.974999725818634E-2</v>
      </c>
      <c r="E9" s="143">
        <v>0.10261999815702438</v>
      </c>
      <c r="F9" s="143">
        <v>9.6790000796318054E-2</v>
      </c>
      <c r="G9" s="143">
        <v>0.10041999816894531</v>
      </c>
      <c r="H9" s="143">
        <v>9.9359996616840363E-2</v>
      </c>
      <c r="I9" s="143">
        <v>9.6859999001026154E-2</v>
      </c>
      <c r="J9" s="143">
        <v>9.684000164270401E-2</v>
      </c>
      <c r="K9" s="143">
        <v>9.6500001847743988E-2</v>
      </c>
      <c r="L9" s="143">
        <v>9.5679998397827148E-2</v>
      </c>
      <c r="M9" s="143">
        <v>9.7470000386238098E-2</v>
      </c>
      <c r="N9" s="143">
        <v>9.8200000822544098E-2</v>
      </c>
      <c r="O9" s="143">
        <v>0.10277999937534332</v>
      </c>
      <c r="P9" s="143">
        <v>9.7960002720355988E-2</v>
      </c>
      <c r="Q9" s="143">
        <v>9.7609996795654297E-2</v>
      </c>
    </row>
    <row r="10" spans="2:17" s="46" customFormat="1" ht="12.75">
      <c r="B10" s="57"/>
      <c r="C10" s="86"/>
      <c r="D10" s="138"/>
      <c r="E10" s="138"/>
      <c r="F10" s="138"/>
      <c r="G10" s="138"/>
      <c r="H10" s="138"/>
      <c r="I10" s="138"/>
      <c r="J10" s="138"/>
      <c r="K10" s="138"/>
      <c r="L10" s="138"/>
      <c r="M10" s="138"/>
      <c r="N10" s="138"/>
      <c r="O10" s="138"/>
      <c r="P10" s="138"/>
      <c r="Q10" s="138"/>
    </row>
    <row r="11" spans="2:17" s="46" customFormat="1" ht="12.75">
      <c r="B11" s="57" t="s">
        <v>118</v>
      </c>
      <c r="C11" s="86"/>
      <c r="D11" s="138"/>
      <c r="E11" s="138"/>
      <c r="F11" s="138"/>
      <c r="G11" s="138"/>
      <c r="H11" s="138"/>
      <c r="I11" s="138"/>
      <c r="J11" s="138"/>
      <c r="K11" s="138"/>
      <c r="L11" s="138"/>
      <c r="M11" s="138"/>
      <c r="N11" s="138"/>
      <c r="O11" s="138"/>
      <c r="P11" s="138"/>
      <c r="Q11" s="138"/>
    </row>
    <row r="12" spans="2:17" s="46" customFormat="1" ht="12.75">
      <c r="B12" s="89" t="s">
        <v>119</v>
      </c>
      <c r="C12" s="90"/>
      <c r="D12" s="144">
        <v>0.10735999792814255</v>
      </c>
      <c r="E12" s="144">
        <v>0.10972999781370163</v>
      </c>
      <c r="F12" s="144">
        <v>0.10452000051736832</v>
      </c>
      <c r="G12" s="144">
        <v>0.10666999965906143</v>
      </c>
      <c r="H12" s="144">
        <v>0.10711999982595444</v>
      </c>
      <c r="I12" s="144">
        <v>0.10345999896526337</v>
      </c>
      <c r="J12" s="144">
        <v>0.10145000368356705</v>
      </c>
      <c r="K12" s="144">
        <v>0.10203000158071518</v>
      </c>
      <c r="L12" s="144">
        <v>9.6979998052120209E-2</v>
      </c>
      <c r="M12" s="144">
        <v>0.10328000038862228</v>
      </c>
      <c r="N12" s="144">
        <v>0.1011200025677681</v>
      </c>
      <c r="O12" s="144">
        <v>0.10554999858140945</v>
      </c>
      <c r="P12" s="144">
        <v>0.10349000245332718</v>
      </c>
      <c r="Q12" s="144">
        <v>0.10444000363349915</v>
      </c>
    </row>
    <row r="13" spans="2:17" s="46" customFormat="1" ht="12.75">
      <c r="B13" s="92" t="s">
        <v>120</v>
      </c>
      <c r="C13" s="93"/>
      <c r="D13" s="145">
        <v>9.2699997127056122E-2</v>
      </c>
      <c r="E13" s="145">
        <v>9.5969997346401215E-2</v>
      </c>
      <c r="F13" s="145">
        <v>8.9500002562999725E-2</v>
      </c>
      <c r="G13" s="145">
        <v>9.4489999115467072E-2</v>
      </c>
      <c r="H13" s="145">
        <v>9.2019997537136078E-2</v>
      </c>
      <c r="I13" s="145">
        <v>9.0609997510910034E-2</v>
      </c>
      <c r="J13" s="145">
        <v>9.2440001666545868E-2</v>
      </c>
      <c r="K13" s="145">
        <v>9.1229997575283051E-2</v>
      </c>
      <c r="L13" s="145">
        <v>9.4449996948242188E-2</v>
      </c>
      <c r="M13" s="145">
        <v>9.1980002820491791E-2</v>
      </c>
      <c r="N13" s="145">
        <v>9.5420002937316895E-2</v>
      </c>
      <c r="O13" s="145">
        <v>0.10013999789953232</v>
      </c>
      <c r="P13" s="145">
        <v>9.2670001089572906E-2</v>
      </c>
      <c r="Q13" s="145">
        <v>9.1040000319480896E-2</v>
      </c>
    </row>
    <row r="14" spans="2:17" s="46" customFormat="1" ht="12.75">
      <c r="B14" s="135"/>
      <c r="C14" s="86"/>
      <c r="D14" s="138"/>
      <c r="E14" s="138"/>
      <c r="F14" s="138"/>
      <c r="G14" s="138"/>
      <c r="H14" s="138"/>
      <c r="I14" s="138"/>
      <c r="J14" s="138"/>
      <c r="K14" s="138"/>
      <c r="L14" s="138"/>
      <c r="M14" s="138"/>
      <c r="N14" s="138"/>
      <c r="O14" s="138"/>
      <c r="P14" s="138"/>
      <c r="Q14" s="138"/>
    </row>
    <row r="15" spans="2:17" s="46" customFormat="1" ht="12.75">
      <c r="B15" s="57" t="s">
        <v>121</v>
      </c>
      <c r="C15" s="86"/>
      <c r="D15" s="138"/>
      <c r="E15" s="138"/>
      <c r="F15" s="138"/>
      <c r="G15" s="138"/>
      <c r="H15" s="138"/>
      <c r="I15" s="138"/>
      <c r="J15" s="138"/>
      <c r="K15" s="138"/>
      <c r="L15" s="138"/>
      <c r="M15" s="138"/>
      <c r="N15" s="138"/>
      <c r="O15" s="152"/>
      <c r="P15" s="152"/>
      <c r="Q15" s="152"/>
    </row>
    <row r="16" spans="2:17" s="46" customFormat="1" ht="12.75">
      <c r="B16" s="89" t="s">
        <v>123</v>
      </c>
      <c r="C16" s="90"/>
      <c r="D16" s="144">
        <v>8.3799995481967926E-3</v>
      </c>
      <c r="E16" s="144">
        <v>8.6500002071261406E-3</v>
      </c>
      <c r="F16" s="144">
        <v>1.143999956548214E-2</v>
      </c>
      <c r="G16" s="144">
        <v>1.7119999974966049E-2</v>
      </c>
      <c r="H16" s="144">
        <v>1.0180000215768814E-2</v>
      </c>
      <c r="I16" s="144">
        <v>1.8149999901652336E-2</v>
      </c>
      <c r="J16" s="144">
        <v>1.8559999763965607E-2</v>
      </c>
      <c r="K16" s="144">
        <v>1.6720000654459E-2</v>
      </c>
      <c r="L16" s="144">
        <v>1.5739999711513519E-2</v>
      </c>
      <c r="M16" s="144">
        <v>1.5209999866783619E-2</v>
      </c>
      <c r="N16" s="144">
        <v>1.2769999913871288E-2</v>
      </c>
      <c r="O16" s="144">
        <v>1.6230000182986259E-2</v>
      </c>
      <c r="P16" s="144">
        <v>1.793999969959259E-2</v>
      </c>
      <c r="Q16" s="144">
        <v>1.9200000911951065E-2</v>
      </c>
    </row>
    <row r="17" spans="2:17" s="46" customFormat="1" ht="12.75">
      <c r="B17" s="135" t="s">
        <v>124</v>
      </c>
      <c r="C17" s="86"/>
      <c r="D17" s="138">
        <v>2.897999994456768E-2</v>
      </c>
      <c r="E17" s="138">
        <v>2.9209999367594719E-2</v>
      </c>
      <c r="F17" s="138">
        <v>3.5029999911785126E-2</v>
      </c>
      <c r="G17" s="138">
        <v>3.3259999006986618E-2</v>
      </c>
      <c r="H17" s="138">
        <v>3.4180000424385071E-2</v>
      </c>
      <c r="I17" s="138">
        <v>3.2379999756813049E-2</v>
      </c>
      <c r="J17" s="138">
        <v>3.0430000275373459E-2</v>
      </c>
      <c r="K17" s="138">
        <v>3.2579999417066574E-2</v>
      </c>
      <c r="L17" s="138">
        <v>3.424999862909317E-2</v>
      </c>
      <c r="M17" s="138">
        <v>3.8679998368024826E-2</v>
      </c>
      <c r="N17" s="138">
        <v>4.033999890089035E-2</v>
      </c>
      <c r="O17" s="138">
        <v>4.0270000696182251E-2</v>
      </c>
      <c r="P17" s="138">
        <v>3.7450000643730164E-2</v>
      </c>
      <c r="Q17" s="138">
        <v>3.799000009894371E-2</v>
      </c>
    </row>
    <row r="18" spans="2:17" s="46" customFormat="1" ht="12.75">
      <c r="B18" s="135" t="s">
        <v>125</v>
      </c>
      <c r="C18" s="86"/>
      <c r="D18" s="138">
        <v>0.12794999778270721</v>
      </c>
      <c r="E18" s="138">
        <v>0.13948999345302582</v>
      </c>
      <c r="F18" s="138">
        <v>0.12093999981880188</v>
      </c>
      <c r="G18" s="138">
        <v>0.1309099942445755</v>
      </c>
      <c r="H18" s="138">
        <v>0.1350799947977066</v>
      </c>
      <c r="I18" s="138">
        <v>0.13134999573230743</v>
      </c>
      <c r="J18" s="138">
        <v>0.13535000383853912</v>
      </c>
      <c r="K18" s="138">
        <v>0.13186000287532806</v>
      </c>
      <c r="L18" s="138">
        <v>0.12290000170469284</v>
      </c>
      <c r="M18" s="138">
        <v>0.1229500025510788</v>
      </c>
      <c r="N18" s="138">
        <v>0.12617999315261841</v>
      </c>
      <c r="O18" s="138">
        <v>0.1315000057220459</v>
      </c>
      <c r="P18" s="138">
        <v>0.12970000505447388</v>
      </c>
      <c r="Q18" s="138">
        <v>0.12117999792098999</v>
      </c>
    </row>
    <row r="19" spans="2:17" s="46" customFormat="1" ht="12.75">
      <c r="B19" s="92" t="s">
        <v>126</v>
      </c>
      <c r="C19" s="93"/>
      <c r="D19" s="145">
        <v>0.27081000804901123</v>
      </c>
      <c r="E19" s="145">
        <v>0.25813001394271851</v>
      </c>
      <c r="F19" s="145">
        <v>0.22818000614643097</v>
      </c>
      <c r="G19" s="145">
        <v>0.23059999942779541</v>
      </c>
      <c r="H19" s="145">
        <v>0.22039000689983368</v>
      </c>
      <c r="I19" s="145">
        <v>0.21081000566482544</v>
      </c>
      <c r="J19" s="145">
        <v>0.20757000148296356</v>
      </c>
      <c r="K19" s="145">
        <v>0.20231999456882477</v>
      </c>
      <c r="L19" s="145">
        <v>0.20237000286579132</v>
      </c>
      <c r="M19" s="145">
        <v>0.1990399956703186</v>
      </c>
      <c r="N19" s="145">
        <v>0.19304999709129333</v>
      </c>
      <c r="O19" s="145">
        <v>0.20273000001907349</v>
      </c>
      <c r="P19" s="145">
        <v>0.18609000742435455</v>
      </c>
      <c r="Q19" s="145">
        <v>0.1928199976682663</v>
      </c>
    </row>
    <row r="20" spans="2:17" s="46" customFormat="1" ht="12.75">
      <c r="B20" s="135"/>
      <c r="C20" s="86"/>
      <c r="D20" s="138"/>
      <c r="E20" s="138"/>
      <c r="F20" s="138"/>
      <c r="G20" s="138"/>
      <c r="H20" s="138"/>
      <c r="I20" s="138"/>
      <c r="J20" s="138"/>
      <c r="K20" s="138"/>
      <c r="L20" s="138"/>
      <c r="M20" s="138"/>
      <c r="N20" s="138"/>
      <c r="O20" s="138"/>
      <c r="P20" s="138"/>
      <c r="Q20" s="138"/>
    </row>
    <row r="21" spans="2:17" s="46" customFormat="1" ht="14.25">
      <c r="B21" s="57" t="s">
        <v>197</v>
      </c>
      <c r="C21" s="86"/>
      <c r="D21" s="138"/>
      <c r="E21" s="138"/>
      <c r="F21" s="138"/>
      <c r="G21" s="138"/>
      <c r="H21" s="138"/>
      <c r="I21" s="138"/>
      <c r="J21" s="138"/>
      <c r="K21" s="138"/>
      <c r="L21" s="138"/>
      <c r="M21" s="138"/>
      <c r="N21" s="138"/>
      <c r="O21" s="152"/>
      <c r="P21" s="152"/>
      <c r="Q21" s="152"/>
    </row>
    <row r="22" spans="2:17" s="46" customFormat="1" ht="12.75">
      <c r="B22" s="89" t="s">
        <v>186</v>
      </c>
      <c r="C22" s="90"/>
      <c r="D22" s="144">
        <v>0.11613000184297562</v>
      </c>
      <c r="E22" s="144">
        <v>0.13064000010490417</v>
      </c>
      <c r="F22" s="144">
        <v>0.10350000113248825</v>
      </c>
      <c r="G22" s="144">
        <v>0.11157999932765961</v>
      </c>
      <c r="H22" s="144">
        <v>0.10774999856948853</v>
      </c>
      <c r="I22" s="144">
        <v>0.13384999334812164</v>
      </c>
      <c r="J22" s="144">
        <v>0.13387000560760498</v>
      </c>
      <c r="K22" s="144">
        <v>0.124269999563694</v>
      </c>
      <c r="L22" s="144">
        <v>0.11531999707221985</v>
      </c>
      <c r="M22" s="144">
        <v>0.13034999370574951</v>
      </c>
      <c r="N22" s="144">
        <v>0.15132999420166016</v>
      </c>
      <c r="O22" s="144">
        <v>0.13383999466896057</v>
      </c>
      <c r="P22" s="144">
        <v>0.13405999541282654</v>
      </c>
      <c r="Q22" s="144">
        <v>0.12896999716758728</v>
      </c>
    </row>
    <row r="23" spans="2:17" s="46" customFormat="1" ht="12.75">
      <c r="B23" s="135" t="s">
        <v>187</v>
      </c>
      <c r="C23" s="86"/>
      <c r="D23" s="138">
        <v>0.10074999928474426</v>
      </c>
      <c r="E23" s="138">
        <v>0.10061000287532806</v>
      </c>
      <c r="F23" s="138">
        <v>9.9169999361038208E-2</v>
      </c>
      <c r="G23" s="138">
        <v>0.10169000178575516</v>
      </c>
      <c r="H23" s="138">
        <v>0.10215000063180923</v>
      </c>
      <c r="I23" s="138">
        <v>9.3469999730587006E-2</v>
      </c>
      <c r="J23" s="138">
        <v>9.3469999730587006E-2</v>
      </c>
      <c r="K23" s="138">
        <v>9.375E-2</v>
      </c>
      <c r="L23" s="138">
        <v>9.6380002796649933E-2</v>
      </c>
      <c r="M23" s="138">
        <v>9.4709999859333038E-2</v>
      </c>
      <c r="N23" s="138">
        <v>9.375E-2</v>
      </c>
      <c r="O23" s="138">
        <v>0.10120999813079834</v>
      </c>
      <c r="P23" s="138">
        <v>9.5679998397827148E-2</v>
      </c>
      <c r="Q23" s="138">
        <v>9.5179997384548187E-2</v>
      </c>
    </row>
    <row r="24" spans="2:17" s="46" customFormat="1" ht="12.75">
      <c r="B24" s="92" t="s">
        <v>188</v>
      </c>
      <c r="C24" s="93"/>
      <c r="D24" s="145">
        <v>6.3220001757144928E-2</v>
      </c>
      <c r="E24" s="145">
        <v>8.532000333070755E-2</v>
      </c>
      <c r="F24" s="145">
        <v>6.1220001429319382E-2</v>
      </c>
      <c r="G24" s="145">
        <v>7.158999890089035E-2</v>
      </c>
      <c r="H24" s="145">
        <v>6.023000180721283E-2</v>
      </c>
      <c r="I24" s="145">
        <v>6.6299997270107269E-2</v>
      </c>
      <c r="J24" s="145">
        <v>6.4560003578662872E-2</v>
      </c>
      <c r="K24" s="145">
        <v>7.038000226020813E-2</v>
      </c>
      <c r="L24" s="145">
        <v>5.6109998375177383E-2</v>
      </c>
      <c r="M24" s="145">
        <v>6.6730000078678131E-2</v>
      </c>
      <c r="N24" s="145">
        <v>5.2239999175071716E-2</v>
      </c>
      <c r="O24" s="145">
        <v>6.4829997718334198E-2</v>
      </c>
      <c r="P24" s="145">
        <v>5.5920001119375229E-2</v>
      </c>
      <c r="Q24" s="145">
        <v>5.869000032544136E-2</v>
      </c>
    </row>
    <row r="25" spans="2:17" s="46" customFormat="1" ht="12.75">
      <c r="B25" s="135"/>
      <c r="C25" s="86"/>
      <c r="D25" s="138"/>
      <c r="E25" s="138"/>
      <c r="F25" s="138"/>
      <c r="G25" s="138"/>
      <c r="H25" s="138"/>
      <c r="I25" s="138"/>
      <c r="J25" s="138"/>
      <c r="K25" s="138"/>
      <c r="L25" s="138"/>
      <c r="M25" s="138"/>
      <c r="N25" s="138"/>
      <c r="O25" s="138"/>
      <c r="P25" s="45"/>
      <c r="Q25" s="45"/>
    </row>
    <row r="26" spans="2:17" s="46" customFormat="1" ht="12.75">
      <c r="B26" s="45" t="s">
        <v>198</v>
      </c>
      <c r="C26" s="45"/>
      <c r="D26" s="45"/>
      <c r="E26" s="45"/>
      <c r="F26" s="45"/>
      <c r="G26" s="45"/>
      <c r="H26" s="45"/>
      <c r="I26" s="45"/>
      <c r="J26" s="45"/>
      <c r="K26" s="45"/>
      <c r="L26" s="45"/>
      <c r="M26" s="45"/>
      <c r="N26" s="45"/>
      <c r="O26" s="45"/>
      <c r="P26" s="45"/>
      <c r="Q26" s="45"/>
    </row>
    <row r="27" spans="2:17" s="46" customFormat="1" ht="12.75">
      <c r="B27" s="141" t="s">
        <v>199</v>
      </c>
      <c r="C27" s="45"/>
      <c r="D27" s="45"/>
      <c r="E27" s="45"/>
      <c r="F27" s="45"/>
      <c r="G27" s="45"/>
      <c r="H27" s="45"/>
      <c r="I27" s="45"/>
      <c r="J27" s="45"/>
      <c r="K27" s="45"/>
      <c r="L27" s="45"/>
      <c r="M27" s="45"/>
      <c r="N27" s="45"/>
      <c r="O27" s="45"/>
      <c r="P27" s="45"/>
      <c r="Q27" s="45"/>
    </row>
    <row r="28" spans="2:17" s="46" customFormat="1" ht="12.75"/>
    <row r="29" spans="2:17" s="46" customFormat="1" ht="12.75">
      <c r="B29" s="45" t="s">
        <v>101</v>
      </c>
    </row>
    <row r="30" spans="2:17"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4"/>
  </sheetPr>
  <dimension ref="B3:N27"/>
  <sheetViews>
    <sheetView showGridLines="0" workbookViewId="0"/>
  </sheetViews>
  <sheetFormatPr baseColWidth="10" defaultRowHeight="15"/>
  <cols>
    <col min="1" max="2" width="11.42578125" style="2"/>
    <col min="3" max="3" width="20" style="2" customWidth="1"/>
    <col min="4" max="14" width="9.7109375" style="2" customWidth="1"/>
    <col min="15" max="16384" width="11.42578125" style="2"/>
  </cols>
  <sheetData>
    <row r="3" spans="2:14" ht="26.25">
      <c r="B3" s="35" t="s">
        <v>14</v>
      </c>
      <c r="C3" s="36" t="s">
        <v>15</v>
      </c>
      <c r="D3" s="37"/>
      <c r="E3" s="37"/>
      <c r="F3" s="37"/>
      <c r="G3" s="37"/>
      <c r="H3" s="37"/>
      <c r="I3" s="37"/>
      <c r="J3" s="37"/>
      <c r="K3" s="37"/>
      <c r="L3" s="37"/>
      <c r="M3" s="37"/>
      <c r="N3" s="37"/>
    </row>
    <row r="4" spans="2:14">
      <c r="B4" s="1"/>
      <c r="C4" s="1"/>
      <c r="D4" s="1"/>
      <c r="E4" s="1"/>
      <c r="F4" s="1"/>
      <c r="G4" s="1"/>
      <c r="H4" s="1"/>
      <c r="I4" s="1"/>
      <c r="J4" s="1"/>
      <c r="K4" s="1"/>
      <c r="L4" s="1"/>
      <c r="M4" s="1"/>
      <c r="N4" s="1"/>
    </row>
    <row r="5" spans="2:14">
      <c r="B5" s="40" t="s">
        <v>200</v>
      </c>
      <c r="C5" s="39"/>
      <c r="D5" s="39"/>
      <c r="E5" s="39"/>
      <c r="F5" s="39"/>
      <c r="G5" s="39"/>
      <c r="H5" s="39"/>
      <c r="I5" s="39"/>
      <c r="J5" s="39"/>
      <c r="K5" s="39"/>
      <c r="L5" s="39"/>
      <c r="M5" s="39"/>
      <c r="N5" s="39"/>
    </row>
    <row r="6" spans="2:14">
      <c r="B6" s="1"/>
      <c r="C6" s="1"/>
      <c r="D6" s="1"/>
      <c r="E6" s="1"/>
      <c r="F6" s="1"/>
      <c r="G6" s="1"/>
      <c r="H6" s="1"/>
      <c r="I6" s="1"/>
      <c r="J6" s="1"/>
      <c r="K6" s="1"/>
      <c r="L6" s="1"/>
      <c r="M6" s="1"/>
      <c r="N6" s="1"/>
    </row>
    <row r="7" spans="2:14">
      <c r="B7" s="82" t="s">
        <v>201</v>
      </c>
      <c r="C7" s="45"/>
      <c r="D7" s="153">
        <v>2007</v>
      </c>
      <c r="E7" s="153">
        <v>2008</v>
      </c>
      <c r="F7" s="153">
        <v>2009</v>
      </c>
      <c r="G7" s="153">
        <v>2010</v>
      </c>
      <c r="H7" s="153">
        <v>2011</v>
      </c>
      <c r="I7" s="153">
        <v>2012</v>
      </c>
      <c r="J7" s="153">
        <v>2013</v>
      </c>
      <c r="K7" s="153">
        <v>2014</v>
      </c>
      <c r="L7" s="153">
        <v>2015</v>
      </c>
      <c r="M7" s="153">
        <v>2016</v>
      </c>
      <c r="N7" s="153">
        <v>2017</v>
      </c>
    </row>
    <row r="8" spans="2:14">
      <c r="B8" s="45"/>
      <c r="C8" s="45"/>
      <c r="D8" s="45"/>
      <c r="E8" s="45"/>
      <c r="F8" s="45"/>
      <c r="G8" s="45"/>
      <c r="H8" s="154"/>
      <c r="I8" s="45"/>
      <c r="J8" s="45"/>
      <c r="K8" s="45"/>
      <c r="L8" s="45"/>
      <c r="M8" s="45"/>
      <c r="N8" s="45"/>
    </row>
    <row r="9" spans="2:14">
      <c r="B9" s="78" t="s">
        <v>117</v>
      </c>
      <c r="C9" s="155"/>
      <c r="D9" s="156">
        <v>0.28800000000000003</v>
      </c>
      <c r="E9" s="156">
        <v>0.29699999999999999</v>
      </c>
      <c r="F9" s="156">
        <v>0.30199999999999999</v>
      </c>
      <c r="G9" s="156">
        <v>0.31</v>
      </c>
      <c r="H9" s="156">
        <v>0.318</v>
      </c>
      <c r="I9" s="156">
        <v>0.32700000000000001</v>
      </c>
      <c r="J9" s="156">
        <v>0.33500000000000002</v>
      </c>
      <c r="K9" s="156">
        <v>0.34399999999999997</v>
      </c>
      <c r="L9" s="156">
        <v>0.35</v>
      </c>
      <c r="M9" s="156">
        <v>0.35100000000000003</v>
      </c>
      <c r="N9" s="156">
        <v>0.35399999999999998</v>
      </c>
    </row>
    <row r="10" spans="2:14">
      <c r="B10" s="57"/>
      <c r="C10" s="58"/>
      <c r="D10" s="87"/>
      <c r="E10" s="87"/>
      <c r="F10" s="87"/>
      <c r="G10" s="87"/>
      <c r="H10" s="87"/>
      <c r="I10" s="87"/>
      <c r="J10" s="87"/>
      <c r="K10" s="87"/>
      <c r="L10" s="87"/>
      <c r="M10" s="87"/>
      <c r="N10" s="87"/>
    </row>
    <row r="11" spans="2:14">
      <c r="B11" s="57" t="s">
        <v>121</v>
      </c>
      <c r="C11" s="45"/>
      <c r="D11" s="157"/>
      <c r="E11" s="157"/>
      <c r="F11" s="157"/>
      <c r="G11" s="157"/>
      <c r="H11" s="157"/>
      <c r="I11" s="157"/>
      <c r="J11" s="157"/>
      <c r="K11" s="157"/>
      <c r="L11" s="157"/>
      <c r="M11" s="157"/>
      <c r="N11" s="157"/>
    </row>
    <row r="12" spans="2:14">
      <c r="B12" s="158" t="s">
        <v>202</v>
      </c>
      <c r="C12" s="69"/>
      <c r="D12" s="91">
        <v>0.155</v>
      </c>
      <c r="E12" s="91">
        <v>0.17600000000000002</v>
      </c>
      <c r="F12" s="91">
        <v>0.20199999999999999</v>
      </c>
      <c r="G12" s="91">
        <v>0.23</v>
      </c>
      <c r="H12" s="91">
        <v>0.252</v>
      </c>
      <c r="I12" s="91">
        <v>0.27600000000000002</v>
      </c>
      <c r="J12" s="91">
        <v>0.29299999999999998</v>
      </c>
      <c r="K12" s="91">
        <v>0.32299999999999995</v>
      </c>
      <c r="L12" s="91">
        <v>0.32899999999999996</v>
      </c>
      <c r="M12" s="91">
        <v>0.32700000000000001</v>
      </c>
      <c r="N12" s="91">
        <v>0.33100000000000002</v>
      </c>
    </row>
    <row r="13" spans="2:14">
      <c r="B13" s="159" t="s">
        <v>203</v>
      </c>
      <c r="C13" s="58"/>
      <c r="D13" s="87">
        <v>0.89300000000000002</v>
      </c>
      <c r="E13" s="87">
        <v>0.91100000000000003</v>
      </c>
      <c r="F13" s="87">
        <v>0.91599999999999993</v>
      </c>
      <c r="G13" s="87">
        <v>0.92200000000000004</v>
      </c>
      <c r="H13" s="87">
        <v>0.93</v>
      </c>
      <c r="I13" s="87">
        <v>0.93400000000000005</v>
      </c>
      <c r="J13" s="87">
        <v>0.93599999999999994</v>
      </c>
      <c r="K13" s="87">
        <v>0.93500000000000005</v>
      </c>
      <c r="L13" s="87">
        <v>0.94900000000000007</v>
      </c>
      <c r="M13" s="87">
        <v>0.93599999999999994</v>
      </c>
      <c r="N13" s="87">
        <v>0.93400000000000005</v>
      </c>
    </row>
    <row r="14" spans="2:14">
      <c r="B14" s="160" t="s">
        <v>204</v>
      </c>
      <c r="C14" s="122"/>
      <c r="D14" s="94">
        <v>0.124</v>
      </c>
      <c r="E14" s="94">
        <v>0.126</v>
      </c>
      <c r="F14" s="94">
        <v>0.127</v>
      </c>
      <c r="G14" s="94">
        <v>0.129</v>
      </c>
      <c r="H14" s="94">
        <v>0.13200000000000001</v>
      </c>
      <c r="I14" s="94">
        <v>0.13300000000000001</v>
      </c>
      <c r="J14" s="94">
        <v>0.13699999999999998</v>
      </c>
      <c r="K14" s="94">
        <v>0.13900000000000001</v>
      </c>
      <c r="L14" s="94">
        <v>0.14199999999999999</v>
      </c>
      <c r="M14" s="94">
        <v>0.14400000000000002</v>
      </c>
      <c r="N14" s="94">
        <v>0.14799999999999999</v>
      </c>
    </row>
    <row r="15" spans="2:14">
      <c r="B15" s="154"/>
      <c r="C15" s="45"/>
      <c r="D15" s="154"/>
      <c r="E15" s="45"/>
      <c r="F15" s="45"/>
      <c r="G15" s="45"/>
      <c r="H15" s="154"/>
      <c r="I15" s="154"/>
      <c r="J15" s="154"/>
      <c r="K15" s="154"/>
      <c r="L15" s="154"/>
      <c r="M15" s="154"/>
      <c r="N15" s="154"/>
    </row>
    <row r="16" spans="2:14">
      <c r="B16" s="82" t="s">
        <v>205</v>
      </c>
      <c r="C16" s="45"/>
      <c r="D16" s="153">
        <v>2007</v>
      </c>
      <c r="E16" s="153">
        <v>2008</v>
      </c>
      <c r="F16" s="153">
        <v>2009</v>
      </c>
      <c r="G16" s="153">
        <v>2010</v>
      </c>
      <c r="H16" s="153">
        <v>2011</v>
      </c>
      <c r="I16" s="153">
        <v>2012</v>
      </c>
      <c r="J16" s="153">
        <v>2013</v>
      </c>
      <c r="K16" s="153">
        <v>2014</v>
      </c>
      <c r="L16" s="153">
        <v>2015</v>
      </c>
      <c r="M16" s="153">
        <v>2016</v>
      </c>
      <c r="N16" s="153">
        <v>2017</v>
      </c>
    </row>
    <row r="17" spans="2:14">
      <c r="B17" s="161"/>
      <c r="C17" s="45"/>
      <c r="D17" s="45"/>
      <c r="E17" s="45"/>
      <c r="F17" s="45"/>
      <c r="G17" s="45"/>
      <c r="H17" s="154"/>
      <c r="I17" s="154"/>
      <c r="J17" s="154"/>
      <c r="K17" s="154"/>
      <c r="L17" s="154"/>
      <c r="M17" s="154"/>
      <c r="N17" s="154"/>
    </row>
    <row r="18" spans="2:14">
      <c r="B18" s="78" t="s">
        <v>117</v>
      </c>
      <c r="C18" s="155"/>
      <c r="D18" s="162">
        <v>3055</v>
      </c>
      <c r="E18" s="162">
        <v>3104</v>
      </c>
      <c r="F18" s="162">
        <v>3130</v>
      </c>
      <c r="G18" s="162">
        <v>3174</v>
      </c>
      <c r="H18" s="162">
        <v>3226</v>
      </c>
      <c r="I18" s="162">
        <v>3276</v>
      </c>
      <c r="J18" s="162">
        <v>3333</v>
      </c>
      <c r="K18" s="162">
        <v>3412</v>
      </c>
      <c r="L18" s="162">
        <v>3470</v>
      </c>
      <c r="M18" s="162">
        <v>3546</v>
      </c>
      <c r="N18" s="162">
        <v>3644</v>
      </c>
    </row>
    <row r="19" spans="2:14">
      <c r="B19" s="57"/>
      <c r="C19" s="58"/>
      <c r="D19" s="163"/>
      <c r="E19" s="163"/>
      <c r="F19" s="163"/>
      <c r="G19" s="163"/>
      <c r="H19" s="163"/>
      <c r="I19" s="163"/>
      <c r="J19" s="163"/>
      <c r="K19" s="163"/>
      <c r="L19" s="163"/>
      <c r="M19" s="163"/>
      <c r="N19" s="163"/>
    </row>
    <row r="20" spans="2:14">
      <c r="B20" s="57" t="s">
        <v>121</v>
      </c>
      <c r="C20" s="45"/>
      <c r="D20" s="163"/>
      <c r="E20" s="163"/>
      <c r="F20" s="163"/>
      <c r="G20" s="163"/>
      <c r="H20" s="163"/>
      <c r="I20" s="163"/>
      <c r="J20" s="164"/>
      <c r="K20" s="164"/>
      <c r="L20" s="164"/>
      <c r="M20" s="164"/>
      <c r="N20" s="164"/>
    </row>
    <row r="21" spans="2:14">
      <c r="B21" s="97" t="s">
        <v>202</v>
      </c>
      <c r="C21" s="165"/>
      <c r="D21" s="166">
        <v>321</v>
      </c>
      <c r="E21" s="166">
        <v>364</v>
      </c>
      <c r="F21" s="166">
        <v>414</v>
      </c>
      <c r="G21" s="166">
        <v>470</v>
      </c>
      <c r="H21" s="166">
        <v>514</v>
      </c>
      <c r="I21" s="166">
        <v>558</v>
      </c>
      <c r="J21" s="166">
        <v>596</v>
      </c>
      <c r="K21" s="166">
        <v>661</v>
      </c>
      <c r="L21" s="166">
        <v>693</v>
      </c>
      <c r="M21" s="166">
        <v>720</v>
      </c>
      <c r="N21" s="166">
        <v>762</v>
      </c>
    </row>
    <row r="22" spans="2:14">
      <c r="B22" s="95" t="s">
        <v>203</v>
      </c>
      <c r="C22" s="167"/>
      <c r="D22" s="163">
        <v>1943</v>
      </c>
      <c r="E22" s="163">
        <v>1951</v>
      </c>
      <c r="F22" s="163">
        <v>1928</v>
      </c>
      <c r="G22" s="163">
        <v>1913</v>
      </c>
      <c r="H22" s="163">
        <v>1915</v>
      </c>
      <c r="I22" s="163">
        <v>1932</v>
      </c>
      <c r="J22" s="163">
        <v>1940</v>
      </c>
      <c r="K22" s="163">
        <v>1947</v>
      </c>
      <c r="L22" s="163">
        <v>1962</v>
      </c>
      <c r="M22" s="163">
        <v>1993</v>
      </c>
      <c r="N22" s="163">
        <v>2019</v>
      </c>
    </row>
    <row r="23" spans="2:14">
      <c r="B23" s="100" t="s">
        <v>204</v>
      </c>
      <c r="C23" s="168"/>
      <c r="D23" s="169">
        <v>790</v>
      </c>
      <c r="E23" s="169">
        <v>789</v>
      </c>
      <c r="F23" s="169">
        <v>788</v>
      </c>
      <c r="G23" s="169">
        <v>791</v>
      </c>
      <c r="H23" s="169">
        <v>797</v>
      </c>
      <c r="I23" s="169">
        <v>786</v>
      </c>
      <c r="J23" s="169">
        <v>796</v>
      </c>
      <c r="K23" s="169">
        <v>804</v>
      </c>
      <c r="L23" s="169">
        <v>815</v>
      </c>
      <c r="M23" s="169">
        <v>834</v>
      </c>
      <c r="N23" s="169">
        <v>863</v>
      </c>
    </row>
    <row r="24" spans="2:14">
      <c r="B24" s="170"/>
      <c r="C24" s="170"/>
      <c r="D24" s="170"/>
      <c r="E24" s="170"/>
      <c r="F24" s="170"/>
      <c r="G24" s="170"/>
      <c r="H24" s="45"/>
      <c r="I24" s="45"/>
      <c r="J24" s="45"/>
      <c r="K24" s="45"/>
      <c r="L24" s="45"/>
      <c r="M24" s="45"/>
      <c r="N24" s="45"/>
    </row>
    <row r="25" spans="2:14" ht="25.5" customHeight="1">
      <c r="B25" s="171" t="s">
        <v>206</v>
      </c>
      <c r="C25" s="171"/>
      <c r="D25" s="171"/>
      <c r="E25" s="171"/>
      <c r="F25" s="171"/>
      <c r="G25" s="171"/>
      <c r="H25" s="171"/>
      <c r="I25" s="171"/>
      <c r="J25" s="171"/>
      <c r="K25" s="171"/>
      <c r="L25" s="171"/>
      <c r="M25" s="171"/>
      <c r="N25" s="171"/>
    </row>
    <row r="26" spans="2:14">
      <c r="B26" s="154"/>
      <c r="C26" s="45"/>
      <c r="D26" s="45"/>
      <c r="E26" s="45"/>
      <c r="F26" s="45"/>
      <c r="G26" s="45"/>
      <c r="H26" s="45"/>
      <c r="I26" s="45"/>
      <c r="J26" s="45"/>
      <c r="K26" s="45"/>
      <c r="L26" s="45"/>
      <c r="M26" s="45"/>
      <c r="N26" s="45"/>
    </row>
    <row r="27" spans="2:14">
      <c r="B27" s="172" t="s">
        <v>207</v>
      </c>
    </row>
  </sheetData>
  <mergeCells count="1">
    <mergeCell ref="B25:N25"/>
  </mergeCells>
  <pageMargins left="0.7" right="0.7" top="0.78740157499999996" bottom="0.78740157499999996"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4"/>
  </sheetPr>
  <dimension ref="B2:R24"/>
  <sheetViews>
    <sheetView showGridLines="0" zoomScale="98" zoomScaleNormal="98" workbookViewId="0"/>
  </sheetViews>
  <sheetFormatPr baseColWidth="10" defaultRowHeight="15"/>
  <cols>
    <col min="1" max="2" width="11.42578125" style="2"/>
    <col min="3" max="3" width="25.5703125" style="2" customWidth="1"/>
    <col min="4" max="5" width="6.7109375" style="2" bestFit="1" customWidth="1"/>
    <col min="6" max="18" width="8.28515625" style="2" customWidth="1"/>
    <col min="19" max="16384" width="11.42578125" style="2"/>
  </cols>
  <sheetData>
    <row r="2" spans="2:18">
      <c r="B2" s="1"/>
      <c r="C2" s="1"/>
      <c r="D2" s="1"/>
      <c r="E2" s="1"/>
      <c r="F2" s="1"/>
      <c r="G2" s="1"/>
      <c r="H2" s="1"/>
      <c r="I2" s="1"/>
      <c r="J2" s="1"/>
      <c r="K2" s="1"/>
      <c r="L2" s="1"/>
      <c r="M2" s="1"/>
      <c r="N2" s="1"/>
      <c r="O2" s="1"/>
      <c r="P2" s="1"/>
      <c r="Q2" s="1"/>
      <c r="R2" s="1"/>
    </row>
    <row r="3" spans="2:18" ht="26.25">
      <c r="B3" s="35" t="s">
        <v>16</v>
      </c>
      <c r="C3" s="36" t="s">
        <v>17</v>
      </c>
      <c r="D3" s="37"/>
      <c r="E3" s="37"/>
      <c r="F3" s="37"/>
      <c r="G3" s="37"/>
      <c r="H3" s="37"/>
      <c r="I3" s="37"/>
      <c r="J3" s="37"/>
      <c r="K3" s="37"/>
      <c r="L3" s="37"/>
      <c r="M3" s="37"/>
      <c r="N3" s="37"/>
      <c r="O3" s="37"/>
      <c r="P3" s="37"/>
      <c r="Q3" s="37"/>
      <c r="R3" s="37"/>
    </row>
    <row r="4" spans="2:18">
      <c r="B4" s="1"/>
      <c r="C4" s="1"/>
      <c r="D4" s="1"/>
      <c r="E4" s="1"/>
      <c r="F4" s="1"/>
      <c r="G4" s="1"/>
      <c r="H4" s="1"/>
      <c r="I4" s="1"/>
      <c r="J4" s="1"/>
      <c r="K4" s="1"/>
      <c r="L4" s="1"/>
      <c r="M4" s="1"/>
      <c r="N4" s="1"/>
      <c r="O4" s="1"/>
      <c r="P4" s="1"/>
      <c r="Q4" s="1"/>
      <c r="R4" s="1"/>
    </row>
    <row r="5" spans="2:18">
      <c r="B5" s="173" t="s">
        <v>208</v>
      </c>
      <c r="C5" s="39"/>
      <c r="D5" s="39"/>
      <c r="E5" s="39"/>
      <c r="F5" s="39"/>
      <c r="G5" s="39"/>
      <c r="H5" s="39"/>
      <c r="I5" s="39"/>
      <c r="J5" s="39"/>
      <c r="K5" s="39"/>
      <c r="L5" s="39"/>
      <c r="M5" s="39"/>
      <c r="N5" s="39"/>
      <c r="O5" s="39"/>
      <c r="P5" s="39"/>
      <c r="Q5" s="39"/>
      <c r="R5" s="39"/>
    </row>
    <row r="6" spans="2:18">
      <c r="B6" s="1"/>
      <c r="C6" s="1"/>
      <c r="D6" s="1"/>
      <c r="E6" s="1"/>
      <c r="F6" s="1"/>
      <c r="G6" s="1"/>
      <c r="H6" s="1"/>
      <c r="I6" s="1"/>
      <c r="J6" s="1"/>
      <c r="K6" s="1"/>
      <c r="L6" s="1"/>
      <c r="M6" s="1"/>
      <c r="N6" s="1"/>
      <c r="O6" s="1"/>
      <c r="P6" s="1"/>
      <c r="Q6" s="1"/>
      <c r="R6" s="1"/>
    </row>
    <row r="7" spans="2:18">
      <c r="B7" s="1"/>
      <c r="C7" s="1"/>
      <c r="D7" s="174" t="s">
        <v>209</v>
      </c>
      <c r="E7" s="175"/>
      <c r="F7" s="175"/>
      <c r="G7" s="175"/>
      <c r="H7" s="175"/>
      <c r="I7" s="175"/>
      <c r="J7" s="175"/>
      <c r="K7" s="175"/>
      <c r="L7" s="176"/>
      <c r="M7" s="174" t="s">
        <v>210</v>
      </c>
      <c r="N7" s="175"/>
      <c r="O7" s="175"/>
      <c r="P7" s="176"/>
      <c r="Q7" s="174" t="s">
        <v>211</v>
      </c>
      <c r="R7" s="176"/>
    </row>
    <row r="8" spans="2:18">
      <c r="B8" s="177"/>
      <c r="C8" s="45"/>
      <c r="D8" s="153">
        <v>1995</v>
      </c>
      <c r="E8" s="153">
        <v>2000</v>
      </c>
      <c r="F8" s="153">
        <v>2005</v>
      </c>
      <c r="G8" s="153">
        <v>2006</v>
      </c>
      <c r="H8" s="153">
        <v>2007</v>
      </c>
      <c r="I8" s="153">
        <v>2008</v>
      </c>
      <c r="J8" s="153">
        <v>2009</v>
      </c>
      <c r="K8" s="153">
        <v>2010</v>
      </c>
      <c r="L8" s="153" t="s">
        <v>212</v>
      </c>
      <c r="M8" s="153" t="s">
        <v>213</v>
      </c>
      <c r="N8" s="153" t="s">
        <v>214</v>
      </c>
      <c r="O8" s="153" t="s">
        <v>215</v>
      </c>
      <c r="P8" s="153">
        <v>2015</v>
      </c>
      <c r="Q8" s="153">
        <v>2016</v>
      </c>
      <c r="R8" s="153">
        <v>2017</v>
      </c>
    </row>
    <row r="9" spans="2:18">
      <c r="B9" s="45"/>
      <c r="C9" s="45"/>
      <c r="D9" s="45"/>
      <c r="E9" s="45"/>
      <c r="F9" s="45"/>
      <c r="G9" s="45"/>
      <c r="H9" s="45"/>
      <c r="I9" s="45"/>
      <c r="J9" s="45"/>
      <c r="K9" s="45"/>
      <c r="L9" s="45"/>
      <c r="M9" s="45"/>
      <c r="N9" s="45"/>
      <c r="O9" s="45"/>
      <c r="P9" s="45"/>
      <c r="Q9" s="45"/>
      <c r="R9" s="45"/>
    </row>
    <row r="10" spans="2:18">
      <c r="B10" s="178" t="s">
        <v>216</v>
      </c>
      <c r="C10" s="179"/>
      <c r="D10" s="180">
        <v>545</v>
      </c>
      <c r="E10" s="180">
        <v>568</v>
      </c>
      <c r="F10" s="180">
        <v>609</v>
      </c>
      <c r="G10" s="180">
        <v>624</v>
      </c>
      <c r="H10" s="180">
        <v>631</v>
      </c>
      <c r="I10" s="180">
        <v>642</v>
      </c>
      <c r="J10" s="180">
        <v>681</v>
      </c>
      <c r="K10" s="180">
        <v>722</v>
      </c>
      <c r="L10" s="180">
        <v>746</v>
      </c>
      <c r="M10" s="180">
        <v>731</v>
      </c>
      <c r="N10" s="180">
        <v>745</v>
      </c>
      <c r="O10" s="180">
        <v>761</v>
      </c>
      <c r="P10" s="180">
        <v>764</v>
      </c>
      <c r="Q10" s="180">
        <v>794</v>
      </c>
      <c r="R10" s="180">
        <v>821</v>
      </c>
    </row>
    <row r="11" spans="2:18">
      <c r="B11" s="181" t="s">
        <v>217</v>
      </c>
      <c r="C11" s="182"/>
      <c r="D11" s="183">
        <v>199</v>
      </c>
      <c r="E11" s="183">
        <v>210</v>
      </c>
      <c r="F11" s="183">
        <v>223</v>
      </c>
      <c r="G11" s="183">
        <v>235</v>
      </c>
      <c r="H11" s="183">
        <v>235</v>
      </c>
      <c r="I11" s="183">
        <v>246</v>
      </c>
      <c r="J11" s="183">
        <v>262</v>
      </c>
      <c r="K11" s="183">
        <v>276</v>
      </c>
      <c r="L11" s="183">
        <v>296</v>
      </c>
      <c r="M11" s="183">
        <v>306</v>
      </c>
      <c r="N11" s="183">
        <v>331</v>
      </c>
      <c r="O11" s="183">
        <v>344</v>
      </c>
      <c r="P11" s="183">
        <v>349</v>
      </c>
      <c r="Q11" s="183">
        <v>368</v>
      </c>
      <c r="R11" s="183">
        <v>374</v>
      </c>
    </row>
    <row r="12" spans="2:18">
      <c r="B12" s="181" t="s">
        <v>218</v>
      </c>
      <c r="C12" s="182"/>
      <c r="D12" s="183">
        <v>41</v>
      </c>
      <c r="E12" s="183">
        <v>33</v>
      </c>
      <c r="F12" s="183">
        <v>48</v>
      </c>
      <c r="G12" s="183">
        <v>49</v>
      </c>
      <c r="H12" s="183">
        <v>49</v>
      </c>
      <c r="I12" s="183">
        <v>53</v>
      </c>
      <c r="J12" s="183">
        <v>61</v>
      </c>
      <c r="K12" s="183">
        <v>65</v>
      </c>
      <c r="L12" s="183">
        <v>72</v>
      </c>
      <c r="M12" s="183">
        <v>72</v>
      </c>
      <c r="N12" s="183">
        <v>76</v>
      </c>
      <c r="O12" s="183">
        <v>75</v>
      </c>
      <c r="P12" s="183">
        <v>70</v>
      </c>
      <c r="Q12" s="183">
        <v>77</v>
      </c>
      <c r="R12" s="183">
        <v>84</v>
      </c>
    </row>
    <row r="13" spans="2:18">
      <c r="B13" s="184" t="s">
        <v>219</v>
      </c>
      <c r="C13" s="185"/>
      <c r="D13" s="186">
        <v>18</v>
      </c>
      <c r="E13" s="186">
        <v>20</v>
      </c>
      <c r="F13" s="186">
        <v>24</v>
      </c>
      <c r="G13" s="186">
        <v>25</v>
      </c>
      <c r="H13" s="186">
        <v>24</v>
      </c>
      <c r="I13" s="186">
        <v>25</v>
      </c>
      <c r="J13" s="186">
        <v>24</v>
      </c>
      <c r="K13" s="186">
        <v>21</v>
      </c>
      <c r="L13" s="186">
        <v>22</v>
      </c>
      <c r="M13" s="186">
        <v>23</v>
      </c>
      <c r="N13" s="186">
        <v>17</v>
      </c>
      <c r="O13" s="186">
        <v>17</v>
      </c>
      <c r="P13" s="186">
        <v>18</v>
      </c>
      <c r="Q13" s="186">
        <v>21</v>
      </c>
      <c r="R13" s="186">
        <v>23</v>
      </c>
    </row>
    <row r="14" spans="2:18">
      <c r="B14" s="187"/>
      <c r="C14" s="187"/>
      <c r="D14" s="188"/>
      <c r="E14" s="188"/>
      <c r="F14" s="188"/>
      <c r="G14" s="188"/>
      <c r="H14" s="188"/>
      <c r="I14" s="188"/>
      <c r="J14" s="188"/>
      <c r="K14" s="188"/>
      <c r="L14" s="188"/>
      <c r="M14" s="188"/>
      <c r="N14" s="188"/>
      <c r="O14" s="188"/>
      <c r="P14" s="188"/>
      <c r="Q14" s="188"/>
      <c r="R14" s="188"/>
    </row>
    <row r="15" spans="2:18">
      <c r="B15" s="189" t="s">
        <v>117</v>
      </c>
      <c r="C15" s="190"/>
      <c r="D15" s="191">
        <v>803</v>
      </c>
      <c r="E15" s="191">
        <v>831</v>
      </c>
      <c r="F15" s="191">
        <v>904</v>
      </c>
      <c r="G15" s="191">
        <v>933</v>
      </c>
      <c r="H15" s="191">
        <v>940</v>
      </c>
      <c r="I15" s="191">
        <v>967</v>
      </c>
      <c r="J15" s="191">
        <v>1028</v>
      </c>
      <c r="K15" s="191">
        <v>1084</v>
      </c>
      <c r="L15" s="191">
        <v>1137</v>
      </c>
      <c r="M15" s="191">
        <v>1132</v>
      </c>
      <c r="N15" s="191">
        <v>1169</v>
      </c>
      <c r="O15" s="191">
        <v>1198</v>
      </c>
      <c r="P15" s="191">
        <v>1201</v>
      </c>
      <c r="Q15" s="191">
        <v>1260</v>
      </c>
      <c r="R15" s="191">
        <v>1302</v>
      </c>
    </row>
    <row r="16" spans="2:18">
      <c r="B16" s="187"/>
      <c r="C16" s="187"/>
      <c r="D16" s="188"/>
      <c r="E16" s="188"/>
      <c r="F16" s="188"/>
      <c r="G16" s="188"/>
      <c r="H16" s="188"/>
      <c r="I16" s="188"/>
      <c r="J16" s="188"/>
      <c r="K16" s="188"/>
      <c r="L16" s="188"/>
      <c r="M16" s="188"/>
      <c r="N16" s="188"/>
      <c r="O16" s="188"/>
      <c r="P16" s="188"/>
      <c r="Q16" s="188"/>
      <c r="R16" s="188"/>
    </row>
    <row r="17" spans="2:18" ht="28.5" customHeight="1">
      <c r="B17" s="192" t="s">
        <v>220</v>
      </c>
      <c r="C17" s="192"/>
      <c r="D17" s="193">
        <v>127</v>
      </c>
      <c r="E17" s="193">
        <v>133</v>
      </c>
      <c r="F17" s="193">
        <v>148</v>
      </c>
      <c r="G17" s="193">
        <v>150</v>
      </c>
      <c r="H17" s="193">
        <v>183</v>
      </c>
      <c r="I17" s="193">
        <v>174</v>
      </c>
      <c r="J17" s="193">
        <v>193</v>
      </c>
      <c r="K17" s="193">
        <v>215</v>
      </c>
      <c r="L17" s="193">
        <v>232</v>
      </c>
      <c r="M17" s="193">
        <v>261</v>
      </c>
      <c r="N17" s="193">
        <v>279</v>
      </c>
      <c r="O17" s="193">
        <v>300</v>
      </c>
      <c r="P17" s="193">
        <v>308</v>
      </c>
      <c r="Q17" s="193">
        <v>328</v>
      </c>
      <c r="R17" s="193">
        <v>350</v>
      </c>
    </row>
    <row r="18" spans="2:18">
      <c r="B18" s="83"/>
      <c r="C18" s="83"/>
      <c r="D18" s="194"/>
      <c r="E18" s="194"/>
      <c r="F18" s="194"/>
      <c r="G18" s="194"/>
      <c r="H18" s="194"/>
      <c r="I18" s="194"/>
      <c r="J18" s="194"/>
      <c r="K18" s="194"/>
      <c r="L18" s="194"/>
      <c r="M18" s="194"/>
      <c r="N18" s="194"/>
      <c r="O18" s="194"/>
      <c r="P18" s="194"/>
      <c r="Q18" s="194"/>
      <c r="R18" s="194"/>
    </row>
    <row r="19" spans="2:18" ht="28.5" customHeight="1">
      <c r="B19" s="192" t="s">
        <v>221</v>
      </c>
      <c r="C19" s="192"/>
      <c r="D19" s="193">
        <v>930</v>
      </c>
      <c r="E19" s="193">
        <v>964</v>
      </c>
      <c r="F19" s="193">
        <v>1052</v>
      </c>
      <c r="G19" s="193">
        <v>1083</v>
      </c>
      <c r="H19" s="193">
        <v>1123</v>
      </c>
      <c r="I19" s="193">
        <v>1141</v>
      </c>
      <c r="J19" s="193">
        <v>1220</v>
      </c>
      <c r="K19" s="193">
        <v>1299</v>
      </c>
      <c r="L19" s="193">
        <v>1369</v>
      </c>
      <c r="M19" s="193">
        <v>1393</v>
      </c>
      <c r="N19" s="193">
        <v>1448</v>
      </c>
      <c r="O19" s="193">
        <v>1498</v>
      </c>
      <c r="P19" s="193">
        <v>1509</v>
      </c>
      <c r="Q19" s="193">
        <v>1588</v>
      </c>
      <c r="R19" s="193">
        <v>1652</v>
      </c>
    </row>
    <row r="20" spans="2:18">
      <c r="B20" s="45"/>
      <c r="C20" s="45"/>
      <c r="D20" s="45"/>
      <c r="E20" s="45"/>
      <c r="F20" s="45"/>
      <c r="G20" s="45"/>
      <c r="H20" s="45"/>
      <c r="I20" s="45"/>
      <c r="J20" s="45"/>
      <c r="K20" s="45"/>
      <c r="L20" s="45"/>
      <c r="M20" s="45"/>
      <c r="N20" s="45"/>
      <c r="O20" s="45"/>
      <c r="P20" s="45"/>
      <c r="Q20" s="45"/>
      <c r="R20" s="45"/>
    </row>
    <row r="21" spans="2:18">
      <c r="B21" s="45" t="s">
        <v>222</v>
      </c>
      <c r="C21" s="45"/>
      <c r="D21" s="45"/>
      <c r="E21" s="45"/>
      <c r="F21" s="45"/>
      <c r="G21" s="45"/>
      <c r="H21" s="45"/>
      <c r="I21" s="45"/>
      <c r="J21" s="45"/>
      <c r="K21" s="45"/>
      <c r="L21" s="45"/>
      <c r="M21" s="45"/>
      <c r="N21" s="45"/>
      <c r="O21" s="45"/>
      <c r="P21" s="45"/>
      <c r="Q21" s="45"/>
      <c r="R21" s="45"/>
    </row>
    <row r="22" spans="2:18">
      <c r="B22" s="45" t="s">
        <v>223</v>
      </c>
      <c r="C22" s="45"/>
      <c r="D22" s="45"/>
      <c r="E22" s="45"/>
      <c r="F22" s="45"/>
      <c r="G22" s="45"/>
      <c r="H22" s="45"/>
      <c r="I22" s="45"/>
      <c r="J22" s="45"/>
      <c r="K22" s="45"/>
      <c r="L22" s="45"/>
      <c r="M22" s="45"/>
      <c r="N22" s="45"/>
      <c r="O22" s="45"/>
      <c r="P22" s="45"/>
      <c r="Q22" s="45"/>
      <c r="R22" s="45"/>
    </row>
    <row r="23" spans="2:18">
      <c r="B23" s="1"/>
      <c r="C23" s="1"/>
      <c r="D23" s="1"/>
      <c r="E23" s="1"/>
      <c r="F23" s="1"/>
      <c r="G23" s="1"/>
      <c r="H23" s="1"/>
      <c r="I23" s="1"/>
      <c r="J23" s="1"/>
      <c r="K23" s="1"/>
      <c r="L23" s="1"/>
      <c r="M23" s="1"/>
      <c r="N23" s="1"/>
      <c r="O23" s="1"/>
      <c r="P23" s="1"/>
      <c r="Q23" s="1"/>
      <c r="R23" s="1"/>
    </row>
    <row r="24" spans="2:18">
      <c r="B24" s="195" t="s">
        <v>224</v>
      </c>
      <c r="C24" s="195"/>
      <c r="D24" s="195"/>
      <c r="E24" s="195"/>
      <c r="F24" s="195"/>
      <c r="G24" s="195"/>
      <c r="H24" s="195"/>
      <c r="I24" s="195"/>
      <c r="J24" s="195"/>
      <c r="K24" s="195"/>
      <c r="L24" s="195"/>
      <c r="M24" s="195"/>
      <c r="N24" s="195"/>
      <c r="O24" s="195"/>
    </row>
  </sheetData>
  <mergeCells count="6">
    <mergeCell ref="D7:L7"/>
    <mergeCell ref="M7:P7"/>
    <mergeCell ref="Q7:R7"/>
    <mergeCell ref="B17:C17"/>
    <mergeCell ref="B19:C19"/>
    <mergeCell ref="B24:O24"/>
  </mergeCells>
  <hyperlinks>
    <hyperlink ref="B24" r:id="rId1" display="https://www.destatis.de/DE/Publikationen/Thematisch/BildungForschungKultur/BildungKulturFinanzen/BildungsfinanzberichtTabellenteil.html"/>
  </hyperlinks>
  <pageMargins left="0.7" right="0.7" top="0.78740157499999996" bottom="0.78740157499999996" header="0.3" footer="0.3"/>
  <pageSetup paperSize="9" scale="60" orientation="portrait"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4"/>
  </sheetPr>
  <dimension ref="B2:Q56"/>
  <sheetViews>
    <sheetView showGridLines="0" zoomScaleNormal="100" workbookViewId="0"/>
  </sheetViews>
  <sheetFormatPr baseColWidth="10" defaultRowHeight="15"/>
  <cols>
    <col min="1" max="1" width="11.42578125" style="2"/>
    <col min="2" max="2" width="10.5703125" style="2" customWidth="1"/>
    <col min="3" max="3" width="19.140625" style="2" customWidth="1"/>
    <col min="4" max="5" width="6.5703125" style="2" customWidth="1"/>
    <col min="6" max="6" width="6.28515625" style="2" bestFit="1" customWidth="1"/>
    <col min="7" max="10" width="6.28515625" style="2" customWidth="1"/>
    <col min="11" max="11" width="6.28515625" style="2" bestFit="1" customWidth="1"/>
    <col min="12" max="17" width="6.5703125" style="2" customWidth="1"/>
    <col min="18" max="16384" width="11.42578125" style="2"/>
  </cols>
  <sheetData>
    <row r="2" spans="2:17">
      <c r="B2" s="1"/>
      <c r="C2" s="1"/>
      <c r="D2" s="1"/>
      <c r="E2" s="1"/>
      <c r="F2" s="1"/>
      <c r="G2" s="1"/>
      <c r="H2" s="1"/>
      <c r="I2" s="1"/>
      <c r="J2" s="1"/>
      <c r="K2" s="1"/>
      <c r="L2" s="1"/>
      <c r="M2" s="1"/>
      <c r="N2" s="1"/>
      <c r="O2" s="1"/>
      <c r="P2" s="1"/>
      <c r="Q2" s="1"/>
    </row>
    <row r="3" spans="2:17" s="38" customFormat="1" ht="26.85" customHeight="1">
      <c r="B3" s="35" t="s">
        <v>18</v>
      </c>
      <c r="C3" s="36" t="s">
        <v>19</v>
      </c>
      <c r="D3" s="37"/>
      <c r="E3" s="37"/>
      <c r="F3" s="37"/>
      <c r="G3" s="37"/>
      <c r="H3" s="37"/>
      <c r="I3" s="37"/>
      <c r="J3" s="37"/>
      <c r="K3" s="37"/>
      <c r="L3" s="37"/>
      <c r="M3" s="37"/>
      <c r="N3" s="37"/>
      <c r="O3" s="37"/>
      <c r="P3" s="37"/>
      <c r="Q3" s="37"/>
    </row>
    <row r="4" spans="2:17" s="33" customFormat="1" ht="13.35" customHeight="1">
      <c r="B4" s="1"/>
      <c r="C4" s="1"/>
      <c r="D4" s="1"/>
      <c r="E4" s="1"/>
      <c r="F4" s="1"/>
      <c r="G4" s="1"/>
      <c r="H4" s="1"/>
      <c r="I4" s="1"/>
      <c r="J4" s="1"/>
      <c r="K4" s="1"/>
      <c r="L4" s="1"/>
      <c r="M4" s="1"/>
      <c r="N4" s="1"/>
      <c r="O4" s="1"/>
      <c r="P4" s="1"/>
      <c r="Q4" s="1"/>
    </row>
    <row r="5" spans="2:17" s="41" customFormat="1" ht="15" customHeight="1">
      <c r="B5" s="125" t="s">
        <v>225</v>
      </c>
      <c r="C5" s="196"/>
      <c r="D5" s="196"/>
      <c r="E5" s="196"/>
      <c r="F5" s="196"/>
      <c r="G5" s="196"/>
      <c r="H5" s="39"/>
      <c r="I5" s="39"/>
      <c r="J5" s="39"/>
      <c r="K5" s="39"/>
      <c r="L5" s="39"/>
      <c r="M5" s="39"/>
      <c r="N5" s="39"/>
      <c r="O5" s="39"/>
      <c r="P5" s="39"/>
      <c r="Q5" s="39"/>
    </row>
    <row r="6" spans="2:17" ht="13.35" customHeight="1">
      <c r="B6" s="1"/>
      <c r="C6" s="1"/>
      <c r="D6" s="1"/>
      <c r="E6" s="1"/>
      <c r="F6" s="1"/>
      <c r="G6" s="1"/>
      <c r="H6" s="1"/>
      <c r="I6" s="1"/>
      <c r="J6" s="1"/>
      <c r="K6" s="1"/>
      <c r="L6" s="1"/>
      <c r="M6" s="1"/>
      <c r="N6" s="1"/>
      <c r="O6" s="1"/>
      <c r="P6" s="1"/>
      <c r="Q6" s="1"/>
    </row>
    <row r="7" spans="2:17" s="46" customFormat="1" ht="37.5" customHeight="1">
      <c r="B7" s="197" t="s">
        <v>226</v>
      </c>
      <c r="C7" s="198"/>
      <c r="D7" s="48">
        <v>1995</v>
      </c>
      <c r="E7" s="48">
        <v>2000</v>
      </c>
      <c r="F7" s="48">
        <v>2005</v>
      </c>
      <c r="G7" s="48">
        <v>2006</v>
      </c>
      <c r="H7" s="48">
        <v>2007</v>
      </c>
      <c r="I7" s="48">
        <v>2008</v>
      </c>
      <c r="J7" s="48">
        <v>2009</v>
      </c>
      <c r="K7" s="48">
        <v>2010</v>
      </c>
      <c r="L7" s="48">
        <v>2011</v>
      </c>
      <c r="M7" s="48">
        <v>2012</v>
      </c>
      <c r="N7" s="48">
        <v>2013</v>
      </c>
      <c r="O7" s="48" t="s">
        <v>184</v>
      </c>
      <c r="P7" s="48">
        <v>2015</v>
      </c>
      <c r="Q7" s="48">
        <v>2016</v>
      </c>
    </row>
    <row r="8" spans="2:17" s="46" customFormat="1" ht="12.75" customHeight="1">
      <c r="B8" s="55"/>
      <c r="C8" s="129"/>
      <c r="D8" s="130"/>
      <c r="E8" s="130"/>
      <c r="F8" s="45"/>
      <c r="G8" s="45"/>
      <c r="H8" s="130"/>
      <c r="I8" s="130"/>
      <c r="J8" s="45"/>
      <c r="K8" s="45"/>
      <c r="L8" s="45"/>
      <c r="M8" s="45"/>
      <c r="N8" s="45"/>
      <c r="O8" s="45"/>
      <c r="P8" s="45"/>
      <c r="Q8" s="45"/>
    </row>
    <row r="9" spans="2:17" s="46" customFormat="1" ht="12.75">
      <c r="B9" s="78" t="s">
        <v>117</v>
      </c>
      <c r="C9" s="84"/>
      <c r="D9" s="143">
        <v>0.23499999999999999</v>
      </c>
      <c r="E9" s="143">
        <v>0.26400000000000001</v>
      </c>
      <c r="F9" s="143">
        <v>0.25800000000000001</v>
      </c>
      <c r="G9" s="143">
        <v>0.26300000000000001</v>
      </c>
      <c r="H9" s="143">
        <v>0.27100000000000002</v>
      </c>
      <c r="I9" s="143">
        <v>0.27</v>
      </c>
      <c r="J9" s="143">
        <v>0.28399999999999997</v>
      </c>
      <c r="K9" s="143">
        <v>0.28999999999999998</v>
      </c>
      <c r="L9" s="143">
        <v>0.28999999999999998</v>
      </c>
      <c r="M9" s="143">
        <v>0.29099999999999998</v>
      </c>
      <c r="N9" s="143">
        <v>0.28999999999999998</v>
      </c>
      <c r="O9" s="143">
        <v>0.30099999999999999</v>
      </c>
      <c r="P9" s="143">
        <v>0.308</v>
      </c>
      <c r="Q9" s="143">
        <v>0.309</v>
      </c>
    </row>
    <row r="10" spans="2:17" s="46" customFormat="1" ht="12.75">
      <c r="B10" s="57"/>
      <c r="C10" s="86"/>
      <c r="D10" s="138"/>
      <c r="E10" s="138"/>
      <c r="F10" s="138"/>
      <c r="G10" s="138"/>
      <c r="H10" s="138"/>
      <c r="I10" s="138"/>
      <c r="J10" s="138"/>
      <c r="K10" s="138"/>
      <c r="L10" s="138"/>
      <c r="M10" s="138"/>
      <c r="N10" s="138"/>
      <c r="O10" s="138"/>
      <c r="P10" s="138"/>
      <c r="Q10" s="138"/>
    </row>
    <row r="11" spans="2:17" s="46" customFormat="1" ht="12.75">
      <c r="B11" s="57" t="s">
        <v>118</v>
      </c>
      <c r="C11" s="86"/>
      <c r="D11" s="138"/>
      <c r="E11" s="138"/>
      <c r="F11" s="138"/>
      <c r="G11" s="138"/>
      <c r="H11" s="138"/>
      <c r="I11" s="138"/>
      <c r="J11" s="138"/>
      <c r="K11" s="138"/>
      <c r="L11" s="138"/>
      <c r="M11" s="138"/>
      <c r="N11" s="138"/>
      <c r="O11" s="138"/>
      <c r="P11" s="138"/>
      <c r="Q11" s="138"/>
    </row>
    <row r="12" spans="2:17" s="46" customFormat="1" ht="14.25" customHeight="1">
      <c r="B12" s="89" t="s">
        <v>119</v>
      </c>
      <c r="C12" s="90"/>
      <c r="D12" s="144">
        <v>0.28899999999999998</v>
      </c>
      <c r="E12" s="144">
        <v>0.311</v>
      </c>
      <c r="F12" s="144">
        <v>0.31</v>
      </c>
      <c r="G12" s="144">
        <v>0.314</v>
      </c>
      <c r="H12" s="144">
        <v>0.32600000000000001</v>
      </c>
      <c r="I12" s="144">
        <v>0.32400000000000001</v>
      </c>
      <c r="J12" s="144">
        <v>0.33600000000000002</v>
      </c>
      <c r="K12" s="144">
        <v>0.33900000000000002</v>
      </c>
      <c r="L12" s="144">
        <v>0.34200000000000003</v>
      </c>
      <c r="M12" s="144">
        <v>0.34300000000000003</v>
      </c>
      <c r="N12" s="144">
        <v>0.33900000000000002</v>
      </c>
      <c r="O12" s="144">
        <v>0.34799999999999998</v>
      </c>
      <c r="P12" s="144">
        <v>0.35499999999999998</v>
      </c>
      <c r="Q12" s="144">
        <v>0.35099999999999998</v>
      </c>
    </row>
    <row r="13" spans="2:17" s="46" customFormat="1" ht="12.75">
      <c r="B13" s="92" t="s">
        <v>120</v>
      </c>
      <c r="C13" s="93"/>
      <c r="D13" s="145">
        <v>0.185</v>
      </c>
      <c r="E13" s="145">
        <v>0.22</v>
      </c>
      <c r="F13" s="145">
        <v>0.20899999999999999</v>
      </c>
      <c r="G13" s="145">
        <v>0.216</v>
      </c>
      <c r="H13" s="145">
        <v>0.22</v>
      </c>
      <c r="I13" s="145">
        <v>0.22</v>
      </c>
      <c r="J13" s="145">
        <v>0.23499999999999999</v>
      </c>
      <c r="K13" s="145">
        <v>0.245</v>
      </c>
      <c r="L13" s="145">
        <v>0.24199999999999999</v>
      </c>
      <c r="M13" s="145">
        <v>0.24199999999999999</v>
      </c>
      <c r="N13" s="145">
        <v>0.24399999999999999</v>
      </c>
      <c r="O13" s="145">
        <v>0.25700000000000001</v>
      </c>
      <c r="P13" s="145">
        <v>0.26400000000000001</v>
      </c>
      <c r="Q13" s="145">
        <v>0.26900000000000002</v>
      </c>
    </row>
    <row r="14" spans="2:17" s="46" customFormat="1" ht="12.75">
      <c r="B14" s="135"/>
      <c r="C14" s="86"/>
      <c r="D14" s="138"/>
      <c r="E14" s="138"/>
      <c r="F14" s="138"/>
      <c r="G14" s="138"/>
      <c r="H14" s="138"/>
      <c r="I14" s="138"/>
      <c r="J14" s="138"/>
      <c r="K14" s="138"/>
      <c r="L14" s="138"/>
      <c r="M14" s="138"/>
      <c r="N14" s="138"/>
      <c r="O14" s="138"/>
      <c r="P14" s="138"/>
      <c r="Q14" s="138"/>
    </row>
    <row r="15" spans="2:17" s="46" customFormat="1" ht="12.75">
      <c r="B15" s="57" t="s">
        <v>227</v>
      </c>
      <c r="C15" s="86"/>
      <c r="D15" s="138"/>
      <c r="E15" s="138"/>
      <c r="F15" s="138"/>
      <c r="G15" s="138"/>
      <c r="H15" s="138"/>
      <c r="I15" s="138"/>
      <c r="J15" s="138"/>
      <c r="K15" s="138"/>
      <c r="L15" s="138"/>
      <c r="M15" s="138"/>
      <c r="N15" s="138"/>
      <c r="O15" s="138"/>
      <c r="P15" s="138"/>
      <c r="Q15" s="138"/>
    </row>
    <row r="16" spans="2:17" s="46" customFormat="1" ht="12.75">
      <c r="B16" s="89" t="s">
        <v>228</v>
      </c>
      <c r="C16" s="90"/>
      <c r="D16" s="144">
        <v>0.215</v>
      </c>
      <c r="E16" s="144">
        <v>0.24199999999999999</v>
      </c>
      <c r="F16" s="144">
        <v>0.24099999999999999</v>
      </c>
      <c r="G16" s="144">
        <v>0.247</v>
      </c>
      <c r="H16" s="144">
        <v>0.25600000000000001</v>
      </c>
      <c r="I16" s="144">
        <v>0.25700000000000001</v>
      </c>
      <c r="J16" s="144">
        <v>0.27100000000000002</v>
      </c>
      <c r="K16" s="144">
        <v>0.27700000000000002</v>
      </c>
      <c r="L16" s="144">
        <v>0.27800000000000002</v>
      </c>
      <c r="M16" s="144">
        <v>0.28000000000000003</v>
      </c>
      <c r="N16" s="144">
        <v>0.28299999999999997</v>
      </c>
      <c r="O16" s="144">
        <v>0.29299999999999998</v>
      </c>
      <c r="P16" s="144">
        <v>0.30299999999999999</v>
      </c>
      <c r="Q16" s="144">
        <v>0.30199999999999999</v>
      </c>
    </row>
    <row r="17" spans="2:17" s="46" customFormat="1" ht="12.75">
      <c r="B17" s="92" t="s">
        <v>229</v>
      </c>
      <c r="C17" s="93"/>
      <c r="D17" s="145">
        <v>0.316</v>
      </c>
      <c r="E17" s="145">
        <v>0.35499999999999998</v>
      </c>
      <c r="F17" s="145">
        <v>0.33200000000000002</v>
      </c>
      <c r="G17" s="145">
        <v>0.33100000000000002</v>
      </c>
      <c r="H17" s="145">
        <v>0.33800000000000002</v>
      </c>
      <c r="I17" s="145">
        <v>0.32900000000000001</v>
      </c>
      <c r="J17" s="145">
        <v>0.34300000000000003</v>
      </c>
      <c r="K17" s="145">
        <v>0.34899999999999998</v>
      </c>
      <c r="L17" s="145">
        <v>0.34300000000000003</v>
      </c>
      <c r="M17" s="145">
        <v>0.33500000000000002</v>
      </c>
      <c r="N17" s="145">
        <v>0.32200000000000001</v>
      </c>
      <c r="O17" s="145">
        <v>0.33300000000000002</v>
      </c>
      <c r="P17" s="145">
        <v>0.32900000000000001</v>
      </c>
      <c r="Q17" s="145">
        <v>0.34</v>
      </c>
    </row>
    <row r="18" spans="2:17" s="46" customFormat="1" ht="12.75">
      <c r="B18" s="135"/>
      <c r="C18" s="86"/>
      <c r="D18" s="138"/>
      <c r="E18" s="138"/>
      <c r="F18" s="138"/>
      <c r="G18" s="138"/>
      <c r="H18" s="138"/>
      <c r="I18" s="138"/>
      <c r="J18" s="138"/>
      <c r="K18" s="138"/>
      <c r="L18" s="138"/>
      <c r="M18" s="138"/>
      <c r="N18" s="138"/>
      <c r="O18" s="138"/>
      <c r="P18" s="138"/>
      <c r="Q18" s="138"/>
    </row>
    <row r="19" spans="2:17" s="46" customFormat="1" ht="12.75">
      <c r="B19" s="57" t="s">
        <v>121</v>
      </c>
      <c r="C19" s="86"/>
      <c r="D19" s="138"/>
      <c r="E19" s="138"/>
      <c r="F19" s="138"/>
      <c r="G19" s="138"/>
      <c r="H19" s="138"/>
      <c r="I19" s="138"/>
      <c r="J19" s="138"/>
      <c r="K19" s="138"/>
      <c r="L19" s="138"/>
      <c r="M19" s="138"/>
      <c r="N19" s="138"/>
      <c r="O19" s="152"/>
      <c r="P19" s="152"/>
      <c r="Q19" s="152"/>
    </row>
    <row r="20" spans="2:17" s="46" customFormat="1" ht="12.75">
      <c r="B20" s="89" t="s">
        <v>124</v>
      </c>
      <c r="C20" s="90"/>
      <c r="D20" s="144">
        <v>0.26600000000000001</v>
      </c>
      <c r="E20" s="144">
        <v>0.30599999999999999</v>
      </c>
      <c r="F20" s="144">
        <v>0.27700000000000002</v>
      </c>
      <c r="G20" s="144">
        <v>0.28100000000000003</v>
      </c>
      <c r="H20" s="144">
        <v>0.29099999999999998</v>
      </c>
      <c r="I20" s="144">
        <v>0.28699999999999998</v>
      </c>
      <c r="J20" s="144">
        <v>0.30599999999999999</v>
      </c>
      <c r="K20" s="144">
        <v>0.315</v>
      </c>
      <c r="L20" s="144">
        <v>0.316</v>
      </c>
      <c r="M20" s="144">
        <v>0.31900000000000001</v>
      </c>
      <c r="N20" s="144">
        <v>0.31900000000000001</v>
      </c>
      <c r="O20" s="144">
        <v>0.33100000000000002</v>
      </c>
      <c r="P20" s="144">
        <v>0.34300000000000003</v>
      </c>
      <c r="Q20" s="144">
        <v>0.34100000000000003</v>
      </c>
    </row>
    <row r="21" spans="2:17" s="46" customFormat="1" ht="12.75">
      <c r="B21" s="135" t="s">
        <v>125</v>
      </c>
      <c r="C21" s="86"/>
      <c r="D21" s="138">
        <v>0.23400000000000001</v>
      </c>
      <c r="E21" s="138">
        <v>0.26500000000000001</v>
      </c>
      <c r="F21" s="138">
        <v>0.27400000000000002</v>
      </c>
      <c r="G21" s="138">
        <v>0.28499999999999998</v>
      </c>
      <c r="H21" s="138">
        <v>0.28699999999999998</v>
      </c>
      <c r="I21" s="138">
        <v>0.28000000000000003</v>
      </c>
      <c r="J21" s="138">
        <v>0.28999999999999998</v>
      </c>
      <c r="K21" s="138">
        <v>0.29099999999999998</v>
      </c>
      <c r="L21" s="138">
        <v>0.28899999999999998</v>
      </c>
      <c r="M21" s="138">
        <v>0.28599999999999998</v>
      </c>
      <c r="N21" s="138">
        <v>0.28299999999999997</v>
      </c>
      <c r="O21" s="138">
        <v>0.3</v>
      </c>
      <c r="P21" s="138">
        <v>0.30299999999999999</v>
      </c>
      <c r="Q21" s="138">
        <v>0.30499999999999999</v>
      </c>
    </row>
    <row r="22" spans="2:17" s="46" customFormat="1" ht="12.75">
      <c r="B22" s="92" t="s">
        <v>126</v>
      </c>
      <c r="C22" s="93"/>
      <c r="D22" s="145">
        <v>0.16600000000000001</v>
      </c>
      <c r="E22" s="145">
        <v>0.17199999999999999</v>
      </c>
      <c r="F22" s="145">
        <v>0.20499999999999999</v>
      </c>
      <c r="G22" s="145">
        <v>0.21099999999999999</v>
      </c>
      <c r="H22" s="145">
        <v>0.223</v>
      </c>
      <c r="I22" s="145">
        <v>0.23300000000000001</v>
      </c>
      <c r="J22" s="145">
        <v>0.24399999999999999</v>
      </c>
      <c r="K22" s="145">
        <v>0.248</v>
      </c>
      <c r="L22" s="145">
        <v>0.249</v>
      </c>
      <c r="M22" s="145">
        <v>0.25</v>
      </c>
      <c r="N22" s="145">
        <v>0.251</v>
      </c>
      <c r="O22" s="145">
        <v>0.25600000000000001</v>
      </c>
      <c r="P22" s="145">
        <v>0.26100000000000001</v>
      </c>
      <c r="Q22" s="145">
        <v>0.26500000000000001</v>
      </c>
    </row>
    <row r="23" spans="2:17" s="46" customFormat="1" ht="12.75">
      <c r="B23" s="135"/>
      <c r="C23" s="86"/>
      <c r="D23" s="138"/>
      <c r="E23" s="138"/>
      <c r="F23" s="138"/>
      <c r="G23" s="138"/>
      <c r="H23" s="138"/>
      <c r="I23" s="138"/>
      <c r="J23" s="138"/>
      <c r="K23" s="138"/>
      <c r="L23" s="138"/>
      <c r="M23" s="138"/>
      <c r="N23" s="138"/>
      <c r="O23" s="138"/>
      <c r="P23" s="138"/>
      <c r="Q23" s="138"/>
    </row>
    <row r="24" spans="2:17" s="46" customFormat="1" ht="12.75">
      <c r="B24" s="57" t="s">
        <v>137</v>
      </c>
      <c r="C24" s="86"/>
      <c r="D24" s="138"/>
      <c r="E24" s="138"/>
      <c r="F24" s="138"/>
      <c r="G24" s="138"/>
      <c r="H24" s="138"/>
      <c r="I24" s="138"/>
      <c r="J24" s="138"/>
      <c r="K24" s="138"/>
      <c r="L24" s="138"/>
      <c r="M24" s="138"/>
      <c r="N24" s="138"/>
      <c r="O24" s="152"/>
      <c r="P24" s="152"/>
      <c r="Q24" s="152"/>
    </row>
    <row r="25" spans="2:17" s="46" customFormat="1" ht="12.75">
      <c r="B25" s="89" t="s">
        <v>138</v>
      </c>
      <c r="C25" s="90"/>
      <c r="D25" s="144">
        <v>0.192</v>
      </c>
      <c r="E25" s="144">
        <v>0.23400000000000001</v>
      </c>
      <c r="F25" s="144">
        <v>0.247</v>
      </c>
      <c r="G25" s="144">
        <v>0.251</v>
      </c>
      <c r="H25" s="144">
        <v>0.25600000000000001</v>
      </c>
      <c r="I25" s="144">
        <v>0.25600000000000001</v>
      </c>
      <c r="J25" s="144">
        <v>0.26</v>
      </c>
      <c r="K25" s="144">
        <v>0.27</v>
      </c>
      <c r="L25" s="144">
        <v>0.27600000000000002</v>
      </c>
      <c r="M25" s="144">
        <v>0.27700000000000002</v>
      </c>
      <c r="N25" s="144">
        <v>0.27400000000000002</v>
      </c>
      <c r="O25" s="144">
        <v>0.28499999999999998</v>
      </c>
      <c r="P25" s="144">
        <v>0.29199999999999998</v>
      </c>
      <c r="Q25" s="144">
        <v>0.3</v>
      </c>
    </row>
    <row r="26" spans="2:17" s="46" customFormat="1" ht="12.75">
      <c r="B26" s="135" t="s">
        <v>139</v>
      </c>
      <c r="C26" s="86"/>
      <c r="D26" s="138">
        <v>0.186</v>
      </c>
      <c r="E26" s="138">
        <v>0.22</v>
      </c>
      <c r="F26" s="138">
        <v>0.17100000000000001</v>
      </c>
      <c r="G26" s="138">
        <v>0.19400000000000001</v>
      </c>
      <c r="H26" s="138">
        <v>0.19700000000000001</v>
      </c>
      <c r="I26" s="138">
        <v>0.20499999999999999</v>
      </c>
      <c r="J26" s="138">
        <v>0.23599999999999999</v>
      </c>
      <c r="K26" s="138">
        <v>0.23599999999999999</v>
      </c>
      <c r="L26" s="138">
        <v>0.224</v>
      </c>
      <c r="M26" s="138">
        <v>0.21199999999999999</v>
      </c>
      <c r="N26" s="138">
        <v>0.193</v>
      </c>
      <c r="O26" s="138">
        <v>0.19700000000000001</v>
      </c>
      <c r="P26" s="138">
        <v>0.19500000000000001</v>
      </c>
      <c r="Q26" s="138">
        <v>0.22600000000000001</v>
      </c>
    </row>
    <row r="27" spans="2:17" s="46" customFormat="1" ht="12.75">
      <c r="B27" s="135" t="s">
        <v>141</v>
      </c>
      <c r="C27" s="86"/>
      <c r="D27" s="138">
        <v>0.248</v>
      </c>
      <c r="E27" s="138">
        <v>0.28299999999999997</v>
      </c>
      <c r="F27" s="138">
        <v>0.25600000000000001</v>
      </c>
      <c r="G27" s="138">
        <v>0.26100000000000001</v>
      </c>
      <c r="H27" s="138">
        <v>0.28100000000000003</v>
      </c>
      <c r="I27" s="138">
        <v>0.27500000000000002</v>
      </c>
      <c r="J27" s="138">
        <v>0.30199999999999999</v>
      </c>
      <c r="K27" s="138">
        <v>0.30499999999999999</v>
      </c>
      <c r="L27" s="138">
        <v>0.29799999999999999</v>
      </c>
      <c r="M27" s="138">
        <v>0.29699999999999999</v>
      </c>
      <c r="N27" s="138">
        <v>0.29899999999999999</v>
      </c>
      <c r="O27" s="138">
        <v>0.32800000000000001</v>
      </c>
      <c r="P27" s="138">
        <v>0.34699999999999998</v>
      </c>
      <c r="Q27" s="138">
        <v>0.32600000000000001</v>
      </c>
    </row>
    <row r="28" spans="2:17" s="46" customFormat="1" ht="12.75">
      <c r="B28" s="135" t="s">
        <v>142</v>
      </c>
      <c r="C28" s="86"/>
      <c r="D28" s="138">
        <v>0.28299999999999997</v>
      </c>
      <c r="E28" s="138">
        <v>0.32100000000000001</v>
      </c>
      <c r="F28" s="138">
        <v>0.29599999999999999</v>
      </c>
      <c r="G28" s="138">
        <v>0.29899999999999999</v>
      </c>
      <c r="H28" s="138">
        <v>0.30299999999999999</v>
      </c>
      <c r="I28" s="138">
        <v>0.28999999999999998</v>
      </c>
      <c r="J28" s="138">
        <v>0.30499999999999999</v>
      </c>
      <c r="K28" s="138">
        <v>0.32200000000000001</v>
      </c>
      <c r="L28" s="138">
        <v>0.32700000000000001</v>
      </c>
      <c r="M28" s="138">
        <v>0.318</v>
      </c>
      <c r="N28" s="138">
        <v>0.318</v>
      </c>
      <c r="O28" s="138">
        <v>0.34</v>
      </c>
      <c r="P28" s="138">
        <v>0.35299999999999998</v>
      </c>
      <c r="Q28" s="138">
        <v>0.34799999999999998</v>
      </c>
    </row>
    <row r="29" spans="2:17" s="46" customFormat="1" ht="12.75">
      <c r="B29" s="92" t="s">
        <v>143</v>
      </c>
      <c r="C29" s="93"/>
      <c r="D29" s="145">
        <v>0.23100000000000001</v>
      </c>
      <c r="E29" s="145">
        <v>0.32100000000000001</v>
      </c>
      <c r="F29" s="145">
        <v>0.28100000000000003</v>
      </c>
      <c r="G29" s="145">
        <v>0.28999999999999998</v>
      </c>
      <c r="H29" s="145">
        <v>0.30199999999999999</v>
      </c>
      <c r="I29" s="145">
        <v>0.30299999999999999</v>
      </c>
      <c r="J29" s="145">
        <v>0.30499999999999999</v>
      </c>
      <c r="K29" s="145">
        <v>0.313</v>
      </c>
      <c r="L29" s="145">
        <v>0.26700000000000002</v>
      </c>
      <c r="M29" s="145">
        <v>0.27500000000000002</v>
      </c>
      <c r="N29" s="145">
        <v>0.28499999999999998</v>
      </c>
      <c r="O29" s="145">
        <v>0.27300000000000002</v>
      </c>
      <c r="P29" s="145">
        <v>0.27300000000000002</v>
      </c>
      <c r="Q29" s="145">
        <v>0.26800000000000002</v>
      </c>
    </row>
    <row r="30" spans="2:17" s="46" customFormat="1" ht="12.75">
      <c r="B30" s="135"/>
      <c r="C30" s="86"/>
      <c r="D30" s="138"/>
      <c r="E30" s="138"/>
      <c r="F30" s="138"/>
      <c r="G30" s="138"/>
      <c r="H30" s="138"/>
      <c r="I30" s="138"/>
      <c r="J30" s="138"/>
      <c r="K30" s="138"/>
      <c r="L30" s="138"/>
      <c r="M30" s="138"/>
      <c r="N30" s="138"/>
      <c r="O30" s="138"/>
      <c r="P30" s="138"/>
      <c r="Q30" s="138"/>
    </row>
    <row r="31" spans="2:17" s="46" customFormat="1" ht="12.75">
      <c r="B31" s="57" t="s">
        <v>230</v>
      </c>
      <c r="C31" s="86"/>
      <c r="D31" s="138"/>
      <c r="E31" s="138"/>
      <c r="F31" s="138"/>
      <c r="G31" s="138"/>
      <c r="H31" s="138"/>
      <c r="I31" s="138"/>
      <c r="J31" s="138"/>
      <c r="K31" s="138"/>
      <c r="L31" s="138"/>
      <c r="M31" s="138"/>
      <c r="N31" s="138"/>
      <c r="O31" s="152"/>
      <c r="P31" s="152"/>
      <c r="Q31" s="152"/>
    </row>
    <row r="32" spans="2:17" s="46" customFormat="1" ht="12.75">
      <c r="B32" s="89" t="s">
        <v>231</v>
      </c>
      <c r="C32" s="90"/>
      <c r="D32" s="144">
        <v>0.30199999999999999</v>
      </c>
      <c r="E32" s="144">
        <v>0.34</v>
      </c>
      <c r="F32" s="144">
        <v>0.315</v>
      </c>
      <c r="G32" s="144">
        <v>0.32</v>
      </c>
      <c r="H32" s="144">
        <v>0.32800000000000001</v>
      </c>
      <c r="I32" s="144">
        <v>0.32100000000000001</v>
      </c>
      <c r="J32" s="144">
        <v>0.33800000000000002</v>
      </c>
      <c r="K32" s="144">
        <v>0.34100000000000003</v>
      </c>
      <c r="L32" s="144">
        <v>0.34200000000000003</v>
      </c>
      <c r="M32" s="144">
        <v>0.34100000000000003</v>
      </c>
      <c r="N32" s="144">
        <v>0.34399999999999997</v>
      </c>
      <c r="O32" s="144">
        <v>0.35099999999999998</v>
      </c>
      <c r="P32" s="144">
        <v>0.35699999999999998</v>
      </c>
      <c r="Q32" s="144">
        <v>0.35199999999999998</v>
      </c>
    </row>
    <row r="33" spans="2:17" s="46" customFormat="1" ht="12.75">
      <c r="B33" s="135" t="s">
        <v>232</v>
      </c>
      <c r="C33" s="86"/>
      <c r="D33" s="138">
        <v>0.17</v>
      </c>
      <c r="E33" s="138">
        <v>0.16700000000000001</v>
      </c>
      <c r="F33" s="138">
        <v>0.16500000000000001</v>
      </c>
      <c r="G33" s="138">
        <v>0.185</v>
      </c>
      <c r="H33" s="138">
        <v>0.184</v>
      </c>
      <c r="I33" s="138">
        <v>0.19</v>
      </c>
      <c r="J33" s="138">
        <v>0.17399999999999999</v>
      </c>
      <c r="K33" s="138">
        <v>0.17199999999999999</v>
      </c>
      <c r="L33" s="138">
        <v>0.13800000000000001</v>
      </c>
      <c r="M33" s="138">
        <v>0.13900000000000001</v>
      </c>
      <c r="N33" s="138">
        <v>0.107</v>
      </c>
      <c r="O33" s="138">
        <v>0.125</v>
      </c>
      <c r="P33" s="138">
        <v>0.14699999999999999</v>
      </c>
      <c r="Q33" s="138">
        <v>0.13900000000000001</v>
      </c>
    </row>
    <row r="34" spans="2:17" s="46" customFormat="1" ht="12.75">
      <c r="B34" s="92" t="s">
        <v>233</v>
      </c>
      <c r="C34" s="93"/>
      <c r="D34" s="145">
        <v>0.161</v>
      </c>
      <c r="E34" s="145">
        <v>0.16600000000000001</v>
      </c>
      <c r="F34" s="145">
        <v>0.19600000000000001</v>
      </c>
      <c r="G34" s="145">
        <v>0.20200000000000001</v>
      </c>
      <c r="H34" s="145">
        <v>0.21299999999999999</v>
      </c>
      <c r="I34" s="145">
        <v>0.21299999999999999</v>
      </c>
      <c r="J34" s="145">
        <v>0.224</v>
      </c>
      <c r="K34" s="145">
        <v>0.22800000000000001</v>
      </c>
      <c r="L34" s="145">
        <v>0.23200000000000001</v>
      </c>
      <c r="M34" s="145">
        <v>0.23200000000000001</v>
      </c>
      <c r="N34" s="145">
        <v>0.23300000000000001</v>
      </c>
      <c r="O34" s="145">
        <v>0.245</v>
      </c>
      <c r="P34" s="145">
        <v>0.252</v>
      </c>
      <c r="Q34" s="145">
        <v>0.254</v>
      </c>
    </row>
    <row r="35" spans="2:17" s="46" customFormat="1" ht="12.75">
      <c r="B35" s="135"/>
      <c r="C35" s="86"/>
      <c r="D35" s="138"/>
      <c r="E35" s="138"/>
      <c r="F35" s="138"/>
      <c r="G35" s="138"/>
      <c r="H35" s="138"/>
      <c r="I35" s="138"/>
      <c r="J35" s="138"/>
      <c r="K35" s="138"/>
      <c r="L35" s="138"/>
      <c r="M35" s="138"/>
      <c r="N35" s="138"/>
      <c r="O35" s="138"/>
      <c r="P35" s="138"/>
      <c r="Q35" s="138"/>
    </row>
    <row r="36" spans="2:17" s="46" customFormat="1" ht="12.75" customHeight="1">
      <c r="B36" s="57" t="s">
        <v>185</v>
      </c>
      <c r="C36" s="86"/>
      <c r="D36" s="138"/>
      <c r="E36" s="138"/>
      <c r="F36" s="138"/>
      <c r="G36" s="138"/>
      <c r="H36" s="138"/>
      <c r="I36" s="138"/>
      <c r="J36" s="138"/>
      <c r="K36" s="138"/>
      <c r="L36" s="138"/>
      <c r="M36" s="138"/>
      <c r="N36" s="138"/>
      <c r="O36" s="152"/>
      <c r="P36" s="152"/>
      <c r="Q36" s="152"/>
    </row>
    <row r="37" spans="2:17" s="46" customFormat="1" ht="12.75">
      <c r="B37" s="89" t="s">
        <v>186</v>
      </c>
      <c r="C37" s="90"/>
      <c r="D37" s="144">
        <v>0.122</v>
      </c>
      <c r="E37" s="144">
        <v>0.11</v>
      </c>
      <c r="F37" s="144">
        <v>0.11600000000000001</v>
      </c>
      <c r="G37" s="144">
        <v>0.124</v>
      </c>
      <c r="H37" s="144">
        <v>0.126</v>
      </c>
      <c r="I37" s="144">
        <v>0.13200000000000001</v>
      </c>
      <c r="J37" s="144">
        <v>0.13600000000000001</v>
      </c>
      <c r="K37" s="144">
        <v>0.13400000000000001</v>
      </c>
      <c r="L37" s="144">
        <v>0.13300000000000001</v>
      </c>
      <c r="M37" s="144">
        <v>0.12</v>
      </c>
      <c r="N37" s="144">
        <v>0.13300000000000001</v>
      </c>
      <c r="O37" s="144">
        <v>0.14099999999999999</v>
      </c>
      <c r="P37" s="144">
        <v>0.156</v>
      </c>
      <c r="Q37" s="144">
        <v>0.17799999999999999</v>
      </c>
    </row>
    <row r="38" spans="2:17" s="46" customFormat="1" ht="12.75">
      <c r="B38" s="135" t="s">
        <v>187</v>
      </c>
      <c r="C38" s="86"/>
      <c r="D38" s="138">
        <v>0.223</v>
      </c>
      <c r="E38" s="138">
        <v>0.25800000000000001</v>
      </c>
      <c r="F38" s="138">
        <v>0.247</v>
      </c>
      <c r="G38" s="138">
        <v>0.249</v>
      </c>
      <c r="H38" s="138">
        <v>0.25600000000000001</v>
      </c>
      <c r="I38" s="138">
        <v>0.254</v>
      </c>
      <c r="J38" s="138">
        <v>0.26900000000000002</v>
      </c>
      <c r="K38" s="138">
        <v>0.28199999999999997</v>
      </c>
      <c r="L38" s="138">
        <v>0.27800000000000002</v>
      </c>
      <c r="M38" s="138">
        <v>0.28199999999999997</v>
      </c>
      <c r="N38" s="138">
        <v>0.27300000000000002</v>
      </c>
      <c r="O38" s="138">
        <v>0.28399999999999997</v>
      </c>
      <c r="P38" s="138">
        <v>0.29099999999999998</v>
      </c>
      <c r="Q38" s="138">
        <v>0.29399999999999998</v>
      </c>
    </row>
    <row r="39" spans="2:17" s="46" customFormat="1" ht="12.75">
      <c r="B39" s="92" t="s">
        <v>188</v>
      </c>
      <c r="C39" s="93"/>
      <c r="D39" s="145">
        <v>0.51400000000000001</v>
      </c>
      <c r="E39" s="145">
        <v>0.51700000000000002</v>
      </c>
      <c r="F39" s="145">
        <v>0.56999999999999995</v>
      </c>
      <c r="G39" s="145">
        <v>0.56499999999999995</v>
      </c>
      <c r="H39" s="145">
        <v>0.6</v>
      </c>
      <c r="I39" s="145">
        <v>0.61099999999999999</v>
      </c>
      <c r="J39" s="145">
        <v>0.63500000000000001</v>
      </c>
      <c r="K39" s="145">
        <v>0.64400000000000002</v>
      </c>
      <c r="L39" s="145">
        <v>0.628</v>
      </c>
      <c r="M39" s="145">
        <v>0.63100000000000001</v>
      </c>
      <c r="N39" s="145">
        <v>0.65900000000000003</v>
      </c>
      <c r="O39" s="145">
        <v>0.67500000000000004</v>
      </c>
      <c r="P39" s="145">
        <v>0.67300000000000004</v>
      </c>
      <c r="Q39" s="145">
        <v>0.66100000000000003</v>
      </c>
    </row>
    <row r="40" spans="2:17" s="46" customFormat="1" ht="12.75">
      <c r="B40" s="135"/>
      <c r="C40" s="86"/>
      <c r="D40" s="138"/>
      <c r="E40" s="138"/>
      <c r="F40" s="138"/>
      <c r="G40" s="138"/>
      <c r="H40" s="138"/>
      <c r="I40" s="138"/>
      <c r="J40" s="138"/>
      <c r="K40" s="138"/>
      <c r="L40" s="138"/>
      <c r="M40" s="138"/>
      <c r="N40" s="138"/>
      <c r="O40" s="138"/>
      <c r="P40" s="138"/>
      <c r="Q40" s="138"/>
    </row>
    <row r="41" spans="2:17" s="46" customFormat="1" ht="12.75">
      <c r="B41" s="57" t="s">
        <v>234</v>
      </c>
      <c r="C41" s="137"/>
      <c r="D41" s="138"/>
      <c r="E41" s="138"/>
      <c r="F41" s="138"/>
      <c r="G41" s="138"/>
      <c r="H41" s="138"/>
      <c r="I41" s="138"/>
      <c r="J41" s="138"/>
      <c r="K41" s="138"/>
      <c r="L41" s="138"/>
      <c r="M41" s="138"/>
      <c r="N41" s="138"/>
      <c r="O41" s="138"/>
      <c r="P41" s="138"/>
      <c r="Q41" s="138"/>
    </row>
    <row r="42" spans="2:17" s="46" customFormat="1" ht="12.75">
      <c r="B42" s="199" t="s">
        <v>235</v>
      </c>
      <c r="C42" s="200"/>
      <c r="D42" s="144">
        <v>0.25800000000000001</v>
      </c>
      <c r="E42" s="144">
        <v>0.28199999999999997</v>
      </c>
      <c r="F42" s="144">
        <v>0.27300000000000002</v>
      </c>
      <c r="G42" s="144">
        <v>0.28599999999999998</v>
      </c>
      <c r="H42" s="144">
        <v>0.29399999999999998</v>
      </c>
      <c r="I42" s="144">
        <v>0.28799999999999998</v>
      </c>
      <c r="J42" s="144">
        <v>0.30499999999999999</v>
      </c>
      <c r="K42" s="144">
        <v>0.308</v>
      </c>
      <c r="L42" s="144">
        <v>0.308</v>
      </c>
      <c r="M42" s="144">
        <v>0.308</v>
      </c>
      <c r="N42" s="144">
        <v>0.31</v>
      </c>
      <c r="O42" s="144">
        <v>0.32300000000000001</v>
      </c>
      <c r="P42" s="144">
        <v>0.32700000000000001</v>
      </c>
      <c r="Q42" s="144">
        <v>0.32900000000000001</v>
      </c>
    </row>
    <row r="43" spans="2:17" s="46" customFormat="1" ht="12.75">
      <c r="B43" s="201" t="s">
        <v>236</v>
      </c>
      <c r="C43" s="202"/>
      <c r="D43" s="145">
        <v>0.214</v>
      </c>
      <c r="E43" s="145">
        <v>0.245</v>
      </c>
      <c r="F43" s="145">
        <v>0.24199999999999999</v>
      </c>
      <c r="G43" s="145">
        <v>0.24</v>
      </c>
      <c r="H43" s="145">
        <v>0.248</v>
      </c>
      <c r="I43" s="145">
        <v>0.251</v>
      </c>
      <c r="J43" s="145">
        <v>0.26200000000000001</v>
      </c>
      <c r="K43" s="145">
        <v>0.27100000000000002</v>
      </c>
      <c r="L43" s="145">
        <v>0.26900000000000002</v>
      </c>
      <c r="M43" s="145">
        <v>0.27100000000000002</v>
      </c>
      <c r="N43" s="145">
        <v>0.26700000000000002</v>
      </c>
      <c r="O43" s="145">
        <v>0.27700000000000002</v>
      </c>
      <c r="P43" s="145">
        <v>0.28699999999999998</v>
      </c>
      <c r="Q43" s="145">
        <v>0.28699999999999998</v>
      </c>
    </row>
    <row r="44" spans="2:17" s="46" customFormat="1" ht="12.75">
      <c r="B44" s="203"/>
      <c r="C44" s="137"/>
      <c r="D44" s="138"/>
      <c r="E44" s="138"/>
      <c r="F44" s="138"/>
      <c r="G44" s="138"/>
      <c r="H44" s="138"/>
      <c r="I44" s="138"/>
      <c r="J44" s="138"/>
      <c r="K44" s="138"/>
      <c r="L44" s="138"/>
      <c r="M44" s="138"/>
      <c r="N44" s="138"/>
      <c r="O44" s="138"/>
      <c r="P44" s="138"/>
      <c r="Q44" s="138"/>
    </row>
    <row r="45" spans="2:17" s="46" customFormat="1" ht="12.75">
      <c r="B45" s="57" t="s">
        <v>133</v>
      </c>
      <c r="C45" s="204"/>
      <c r="D45" s="138"/>
      <c r="E45" s="138"/>
      <c r="F45" s="138"/>
      <c r="G45" s="138"/>
      <c r="H45" s="138"/>
      <c r="I45" s="138"/>
      <c r="J45" s="138"/>
      <c r="K45" s="138"/>
      <c r="L45" s="138"/>
      <c r="M45" s="138"/>
      <c r="N45" s="138"/>
      <c r="O45" s="205"/>
      <c r="P45" s="205"/>
      <c r="Q45" s="205"/>
    </row>
    <row r="46" spans="2:17" s="46" customFormat="1" ht="12.75">
      <c r="B46" s="199" t="s">
        <v>134</v>
      </c>
      <c r="C46" s="200"/>
      <c r="D46" s="144">
        <v>0.24299999999999999</v>
      </c>
      <c r="E46" s="144">
        <v>0.26800000000000002</v>
      </c>
      <c r="F46" s="144">
        <v>0.26400000000000001</v>
      </c>
      <c r="G46" s="144">
        <v>0.27</v>
      </c>
      <c r="H46" s="144">
        <v>0.28100000000000003</v>
      </c>
      <c r="I46" s="144">
        <v>0.28000000000000003</v>
      </c>
      <c r="J46" s="144">
        <v>0.29199999999999998</v>
      </c>
      <c r="K46" s="144">
        <v>0.29799999999999999</v>
      </c>
      <c r="L46" s="144">
        <v>0.29599999999999999</v>
      </c>
      <c r="M46" s="144">
        <v>0.29699999999999999</v>
      </c>
      <c r="N46" s="144">
        <v>0.29599999999999999</v>
      </c>
      <c r="O46" s="144">
        <v>0.31</v>
      </c>
      <c r="P46" s="144">
        <v>0.316</v>
      </c>
      <c r="Q46" s="144">
        <v>0.317</v>
      </c>
    </row>
    <row r="47" spans="2:17" s="46" customFormat="1" ht="12.75">
      <c r="B47" s="201" t="s">
        <v>136</v>
      </c>
      <c r="C47" s="202"/>
      <c r="D47" s="145">
        <v>0.185</v>
      </c>
      <c r="E47" s="145">
        <v>0.23799999999999999</v>
      </c>
      <c r="F47" s="145">
        <v>0.22500000000000001</v>
      </c>
      <c r="G47" s="145">
        <v>0.23100000000000001</v>
      </c>
      <c r="H47" s="145">
        <v>0.22600000000000001</v>
      </c>
      <c r="I47" s="145">
        <v>0.22800000000000001</v>
      </c>
      <c r="J47" s="145">
        <v>0.249</v>
      </c>
      <c r="K47" s="145">
        <v>0.254</v>
      </c>
      <c r="L47" s="145">
        <v>0.26100000000000001</v>
      </c>
      <c r="M47" s="145">
        <v>0.26400000000000001</v>
      </c>
      <c r="N47" s="145">
        <v>0.26600000000000001</v>
      </c>
      <c r="O47" s="145">
        <v>0.27</v>
      </c>
      <c r="P47" s="145">
        <v>0.28000000000000003</v>
      </c>
      <c r="Q47" s="145">
        <v>0.28000000000000003</v>
      </c>
    </row>
    <row r="48" spans="2:17" s="46" customFormat="1" ht="12.75">
      <c r="B48" s="45"/>
      <c r="C48" s="45"/>
      <c r="D48" s="45"/>
      <c r="E48" s="45"/>
      <c r="F48" s="45"/>
      <c r="G48" s="45"/>
      <c r="H48" s="206"/>
      <c r="I48" s="45"/>
      <c r="J48" s="45"/>
      <c r="K48" s="45"/>
      <c r="L48" s="45"/>
      <c r="M48" s="45"/>
      <c r="N48" s="45"/>
      <c r="O48" s="45"/>
      <c r="P48" s="45"/>
      <c r="Q48" s="45"/>
    </row>
    <row r="49" spans="2:17" s="208" customFormat="1" ht="25.5" customHeight="1">
      <c r="B49" s="207" t="s">
        <v>237</v>
      </c>
      <c r="C49" s="207"/>
      <c r="D49" s="207"/>
      <c r="E49" s="207"/>
      <c r="F49" s="207"/>
      <c r="G49" s="207"/>
      <c r="H49" s="207"/>
      <c r="I49" s="207"/>
      <c r="J49" s="207"/>
      <c r="K49" s="207"/>
      <c r="L49" s="207"/>
      <c r="M49" s="207"/>
      <c r="N49" s="207"/>
      <c r="O49" s="207"/>
      <c r="P49" s="207"/>
    </row>
    <row r="50" spans="2:17" s="208" customFormat="1" ht="13.5" customHeight="1">
      <c r="B50" s="207" t="s">
        <v>103</v>
      </c>
      <c r="C50" s="207"/>
      <c r="D50" s="207"/>
      <c r="E50" s="207"/>
      <c r="F50" s="207"/>
      <c r="G50" s="207"/>
      <c r="H50" s="207"/>
      <c r="I50" s="207"/>
      <c r="J50" s="207"/>
      <c r="K50" s="207"/>
      <c r="L50" s="207"/>
      <c r="M50" s="207"/>
      <c r="N50" s="207"/>
      <c r="O50" s="207"/>
      <c r="P50" s="207"/>
    </row>
    <row r="51" spans="2:17" s="46" customFormat="1" ht="12.75">
      <c r="B51" s="207" t="s">
        <v>190</v>
      </c>
      <c r="C51" s="207"/>
      <c r="D51" s="207"/>
      <c r="E51" s="207"/>
      <c r="F51" s="207"/>
      <c r="G51" s="207"/>
      <c r="H51" s="207"/>
      <c r="I51" s="207"/>
      <c r="J51" s="207"/>
      <c r="K51" s="207"/>
      <c r="L51" s="207"/>
      <c r="M51" s="207"/>
      <c r="N51" s="207"/>
      <c r="O51" s="207"/>
      <c r="P51" s="45"/>
      <c r="Q51" s="45"/>
    </row>
    <row r="52" spans="2:17" s="46" customFormat="1" ht="12.75"/>
    <row r="53" spans="2:17" s="46" customFormat="1" ht="12.75">
      <c r="B53" s="45" t="s">
        <v>101</v>
      </c>
    </row>
    <row r="54" spans="2:17" s="46" customFormat="1" ht="12.75"/>
    <row r="55" spans="2:17" s="46" customFormat="1" ht="12.75"/>
    <row r="56" spans="2:17" s="46" customFormat="1" ht="12.75"/>
  </sheetData>
  <mergeCells count="5">
    <mergeCell ref="B5:G5"/>
    <mergeCell ref="B7:C7"/>
    <mergeCell ref="B49:P49"/>
    <mergeCell ref="B50:P50"/>
    <mergeCell ref="B51:O51"/>
  </mergeCells>
  <pageMargins left="0.70866141732283472" right="0.70866141732283472" top="0.78740157480314965" bottom="0.78740157480314965"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4"/>
  </sheetPr>
  <dimension ref="B2:Q55"/>
  <sheetViews>
    <sheetView showGridLines="0" zoomScaleNormal="100" workbookViewId="0"/>
  </sheetViews>
  <sheetFormatPr baseColWidth="10" defaultColWidth="10.7109375" defaultRowHeight="15"/>
  <cols>
    <col min="1" max="1" width="10.7109375" style="2"/>
    <col min="2" max="2" width="10.5703125" style="2" customWidth="1"/>
    <col min="3" max="3" width="19.42578125" style="2" customWidth="1"/>
    <col min="4" max="5" width="6.42578125" style="2" customWidth="1"/>
    <col min="6" max="6" width="6.28515625" style="2" bestFit="1" customWidth="1"/>
    <col min="7" max="10" width="6.28515625" style="2" customWidth="1"/>
    <col min="11" max="11" width="6.28515625" style="2" bestFit="1" customWidth="1"/>
    <col min="12" max="17" width="6.42578125" style="2" customWidth="1"/>
    <col min="18" max="16384" width="10.7109375" style="2"/>
  </cols>
  <sheetData>
    <row r="2" spans="2:17">
      <c r="B2" s="1"/>
      <c r="C2" s="1"/>
      <c r="D2" s="1"/>
      <c r="E2" s="1"/>
      <c r="F2" s="1"/>
      <c r="G2" s="1"/>
      <c r="H2" s="1"/>
      <c r="I2" s="1"/>
      <c r="J2" s="1"/>
      <c r="K2" s="1"/>
      <c r="L2" s="1"/>
      <c r="M2" s="1"/>
      <c r="N2" s="1"/>
      <c r="O2" s="1"/>
      <c r="P2" s="1"/>
      <c r="Q2" s="1"/>
    </row>
    <row r="3" spans="2:17" s="38" customFormat="1" ht="26.85" customHeight="1">
      <c r="B3" s="35" t="s">
        <v>18</v>
      </c>
      <c r="C3" s="36" t="s">
        <v>19</v>
      </c>
      <c r="D3" s="37"/>
      <c r="E3" s="37"/>
      <c r="F3" s="37"/>
      <c r="G3" s="37"/>
      <c r="H3" s="37"/>
      <c r="I3" s="37"/>
      <c r="J3" s="37"/>
      <c r="K3" s="37"/>
      <c r="L3" s="37"/>
      <c r="M3" s="37"/>
      <c r="N3" s="37"/>
      <c r="O3" s="37"/>
      <c r="P3" s="37"/>
      <c r="Q3" s="37"/>
    </row>
    <row r="4" spans="2:17" s="33" customFormat="1" ht="13.35" customHeight="1">
      <c r="B4" s="1"/>
      <c r="C4" s="1"/>
      <c r="D4" s="1"/>
      <c r="E4" s="1"/>
      <c r="F4" s="1"/>
      <c r="G4" s="1"/>
      <c r="H4" s="1"/>
      <c r="I4" s="1"/>
      <c r="J4" s="1"/>
      <c r="K4" s="1"/>
      <c r="L4" s="1"/>
      <c r="M4" s="1"/>
      <c r="N4" s="1"/>
      <c r="O4" s="1"/>
      <c r="P4" s="1"/>
      <c r="Q4" s="1"/>
    </row>
    <row r="5" spans="2:17" s="41" customFormat="1" ht="15" customHeight="1">
      <c r="B5" s="125" t="s">
        <v>238</v>
      </c>
      <c r="C5" s="196"/>
      <c r="D5" s="196"/>
      <c r="E5" s="196"/>
      <c r="F5" s="196"/>
      <c r="G5" s="196"/>
      <c r="H5" s="39"/>
      <c r="I5" s="39"/>
      <c r="J5" s="39"/>
      <c r="K5" s="39"/>
      <c r="L5" s="39"/>
      <c r="M5" s="39"/>
      <c r="N5" s="39"/>
      <c r="O5" s="39"/>
      <c r="P5" s="39"/>
      <c r="Q5" s="39"/>
    </row>
    <row r="6" spans="2:17" ht="13.35" customHeight="1">
      <c r="B6" s="1"/>
      <c r="C6" s="1"/>
      <c r="D6" s="1"/>
      <c r="E6" s="1"/>
      <c r="F6" s="1"/>
      <c r="G6" s="1"/>
      <c r="H6" s="1"/>
      <c r="I6" s="1"/>
      <c r="J6" s="1"/>
      <c r="K6" s="1"/>
      <c r="L6" s="1"/>
      <c r="M6" s="1"/>
      <c r="N6" s="1"/>
      <c r="O6" s="1"/>
      <c r="P6" s="1"/>
      <c r="Q6" s="1"/>
    </row>
    <row r="7" spans="2:17" s="46" customFormat="1" ht="35.25" customHeight="1">
      <c r="B7" s="197" t="s">
        <v>239</v>
      </c>
      <c r="C7" s="198"/>
      <c r="D7" s="48">
        <v>1995</v>
      </c>
      <c r="E7" s="48">
        <v>2000</v>
      </c>
      <c r="F7" s="48">
        <v>2005</v>
      </c>
      <c r="G7" s="48">
        <v>2006</v>
      </c>
      <c r="H7" s="48">
        <v>2007</v>
      </c>
      <c r="I7" s="48">
        <v>2008</v>
      </c>
      <c r="J7" s="48">
        <v>2009</v>
      </c>
      <c r="K7" s="48">
        <v>2010</v>
      </c>
      <c r="L7" s="48">
        <v>2011</v>
      </c>
      <c r="M7" s="48">
        <v>2012</v>
      </c>
      <c r="N7" s="48">
        <v>2013</v>
      </c>
      <c r="O7" s="48" t="s">
        <v>184</v>
      </c>
      <c r="P7" s="48">
        <v>2015</v>
      </c>
      <c r="Q7" s="48">
        <v>2016</v>
      </c>
    </row>
    <row r="8" spans="2:17" s="46" customFormat="1" ht="12.75" customHeight="1">
      <c r="B8" s="55"/>
      <c r="C8" s="129"/>
      <c r="D8" s="130"/>
      <c r="E8" s="130"/>
      <c r="F8" s="45"/>
      <c r="G8" s="45"/>
      <c r="H8" s="130"/>
      <c r="I8" s="130"/>
      <c r="J8" s="45"/>
      <c r="K8" s="45"/>
      <c r="L8" s="45"/>
      <c r="M8" s="45"/>
      <c r="N8" s="45"/>
      <c r="O8" s="45"/>
      <c r="P8" s="45"/>
      <c r="Q8" s="45"/>
    </row>
    <row r="9" spans="2:17" s="46" customFormat="1" ht="12.75">
      <c r="B9" s="78" t="s">
        <v>117</v>
      </c>
      <c r="C9" s="84"/>
      <c r="D9" s="143">
        <v>0.20100000000000001</v>
      </c>
      <c r="E9" s="143">
        <v>0.187</v>
      </c>
      <c r="F9" s="143">
        <v>0.154</v>
      </c>
      <c r="G9" s="143">
        <v>0.14799999999999999</v>
      </c>
      <c r="H9" s="143">
        <v>0.14599999999999999</v>
      </c>
      <c r="I9" s="143">
        <v>0.14199999999999999</v>
      </c>
      <c r="J9" s="143">
        <v>0.13300000000000001</v>
      </c>
      <c r="K9" s="143">
        <v>0.13400000000000001</v>
      </c>
      <c r="L9" s="143">
        <v>0.128</v>
      </c>
      <c r="M9" s="143">
        <v>0.13</v>
      </c>
      <c r="N9" s="143">
        <v>0.13100000000000001</v>
      </c>
      <c r="O9" s="143">
        <v>0.13200000000000001</v>
      </c>
      <c r="P9" s="143">
        <v>0.126</v>
      </c>
      <c r="Q9" s="143">
        <v>0.125</v>
      </c>
    </row>
    <row r="10" spans="2:17" s="46" customFormat="1" ht="12.75">
      <c r="B10" s="57"/>
      <c r="C10" s="86"/>
      <c r="D10" s="138"/>
      <c r="E10" s="138"/>
      <c r="F10" s="138"/>
      <c r="G10" s="138"/>
      <c r="H10" s="138"/>
      <c r="I10" s="138"/>
      <c r="J10" s="138"/>
      <c r="K10" s="138"/>
      <c r="L10" s="138"/>
      <c r="M10" s="138"/>
      <c r="N10" s="138"/>
      <c r="O10" s="138"/>
      <c r="P10" s="138"/>
      <c r="Q10" s="138"/>
    </row>
    <row r="11" spans="2:17" s="46" customFormat="1" ht="12.75">
      <c r="B11" s="57" t="s">
        <v>118</v>
      </c>
      <c r="C11" s="86"/>
      <c r="D11" s="138"/>
      <c r="E11" s="138"/>
      <c r="F11" s="138"/>
      <c r="G11" s="138"/>
      <c r="H11" s="138"/>
      <c r="I11" s="138"/>
      <c r="J11" s="138"/>
      <c r="K11" s="138"/>
      <c r="L11" s="138"/>
      <c r="M11" s="138"/>
      <c r="N11" s="138"/>
      <c r="O11" s="138"/>
      <c r="P11" s="138"/>
      <c r="Q11" s="138"/>
    </row>
    <row r="12" spans="2:17" s="46" customFormat="1" ht="14.25" customHeight="1">
      <c r="B12" s="89" t="s">
        <v>119</v>
      </c>
      <c r="C12" s="90"/>
      <c r="D12" s="144">
        <v>0.11</v>
      </c>
      <c r="E12" s="144">
        <v>0.11600000000000001</v>
      </c>
      <c r="F12" s="144">
        <v>9.7000000000000003E-2</v>
      </c>
      <c r="G12" s="144">
        <v>9.5000000000000001E-2</v>
      </c>
      <c r="H12" s="144">
        <v>0.09</v>
      </c>
      <c r="I12" s="144">
        <v>8.7999999999999995E-2</v>
      </c>
      <c r="J12" s="144">
        <v>8.5000000000000006E-2</v>
      </c>
      <c r="K12" s="144">
        <v>8.6999999999999994E-2</v>
      </c>
      <c r="L12" s="144">
        <v>8.8999999999999996E-2</v>
      </c>
      <c r="M12" s="144">
        <v>0.09</v>
      </c>
      <c r="N12" s="144">
        <v>9.4E-2</v>
      </c>
      <c r="O12" s="144">
        <v>0.1</v>
      </c>
      <c r="P12" s="144">
        <v>9.5000000000000001E-2</v>
      </c>
      <c r="Q12" s="144">
        <v>9.6000000000000002E-2</v>
      </c>
    </row>
    <row r="13" spans="2:17" s="46" customFormat="1" ht="12.75">
      <c r="B13" s="92" t="s">
        <v>120</v>
      </c>
      <c r="C13" s="93"/>
      <c r="D13" s="145">
        <v>0.28499999999999998</v>
      </c>
      <c r="E13" s="145">
        <v>0.253</v>
      </c>
      <c r="F13" s="145">
        <v>0.20699999999999999</v>
      </c>
      <c r="G13" s="145">
        <v>0.19800000000000001</v>
      </c>
      <c r="H13" s="145">
        <v>0.19800000000000001</v>
      </c>
      <c r="I13" s="145">
        <v>0.193</v>
      </c>
      <c r="J13" s="145">
        <v>0.17899999999999999</v>
      </c>
      <c r="K13" s="145">
        <v>0.17899999999999999</v>
      </c>
      <c r="L13" s="145">
        <v>0.16500000000000001</v>
      </c>
      <c r="M13" s="145">
        <v>0.16700000000000001</v>
      </c>
      <c r="N13" s="145">
        <v>0.16700000000000001</v>
      </c>
      <c r="O13" s="145">
        <v>0.16200000000000001</v>
      </c>
      <c r="P13" s="145">
        <v>0.155</v>
      </c>
      <c r="Q13" s="145">
        <v>0.152</v>
      </c>
    </row>
    <row r="14" spans="2:17" s="46" customFormat="1" ht="12.75">
      <c r="B14" s="135"/>
      <c r="C14" s="86"/>
      <c r="D14" s="138"/>
      <c r="E14" s="138"/>
      <c r="F14" s="138"/>
      <c r="G14" s="138"/>
      <c r="H14" s="138"/>
      <c r="I14" s="138"/>
      <c r="J14" s="138"/>
      <c r="K14" s="138"/>
      <c r="L14" s="138"/>
      <c r="M14" s="138"/>
      <c r="N14" s="138"/>
      <c r="O14" s="138"/>
      <c r="P14" s="138"/>
      <c r="Q14" s="138"/>
    </row>
    <row r="15" spans="2:17" s="46" customFormat="1" ht="12.75">
      <c r="B15" s="57" t="s">
        <v>227</v>
      </c>
      <c r="C15" s="86"/>
      <c r="D15" s="138"/>
      <c r="E15" s="138"/>
      <c r="F15" s="138"/>
      <c r="G15" s="138"/>
      <c r="H15" s="138"/>
      <c r="I15" s="138"/>
      <c r="J15" s="138"/>
      <c r="K15" s="138"/>
      <c r="L15" s="138"/>
      <c r="M15" s="138"/>
      <c r="N15" s="138"/>
      <c r="O15" s="138"/>
      <c r="P15" s="138"/>
      <c r="Q15" s="138"/>
    </row>
    <row r="16" spans="2:17" s="46" customFormat="1" ht="12.75">
      <c r="B16" s="89" t="s">
        <v>228</v>
      </c>
      <c r="C16" s="90"/>
      <c r="D16" s="144">
        <v>0.22800000000000001</v>
      </c>
      <c r="E16" s="144">
        <v>0.219</v>
      </c>
      <c r="F16" s="144">
        <v>0.17499999999999999</v>
      </c>
      <c r="G16" s="144">
        <v>0.16900000000000001</v>
      </c>
      <c r="H16" s="144">
        <v>0.16500000000000001</v>
      </c>
      <c r="I16" s="144">
        <v>0.16</v>
      </c>
      <c r="J16" s="144">
        <v>0.15</v>
      </c>
      <c r="K16" s="144">
        <v>0.151</v>
      </c>
      <c r="L16" s="144">
        <v>0.14399999999999999</v>
      </c>
      <c r="M16" s="144">
        <v>0.14299999999999999</v>
      </c>
      <c r="N16" s="144">
        <v>0.14499999999999999</v>
      </c>
      <c r="O16" s="144">
        <v>0.14499999999999999</v>
      </c>
      <c r="P16" s="144">
        <v>0.13800000000000001</v>
      </c>
      <c r="Q16" s="144">
        <v>0.13700000000000001</v>
      </c>
    </row>
    <row r="17" spans="2:17" s="46" customFormat="1" ht="12.75">
      <c r="B17" s="92" t="s">
        <v>229</v>
      </c>
      <c r="C17" s="93"/>
      <c r="D17" s="145">
        <v>9.0999999999999998E-2</v>
      </c>
      <c r="E17" s="145">
        <v>5.6000000000000001E-2</v>
      </c>
      <c r="F17" s="145">
        <v>6.0999999999999999E-2</v>
      </c>
      <c r="G17" s="145">
        <v>0.06</v>
      </c>
      <c r="H17" s="145">
        <v>6.2E-2</v>
      </c>
      <c r="I17" s="145">
        <v>6.3E-2</v>
      </c>
      <c r="J17" s="145">
        <v>5.8999999999999997E-2</v>
      </c>
      <c r="K17" s="145">
        <v>5.8999999999999997E-2</v>
      </c>
      <c r="L17" s="145">
        <v>5.8999999999999997E-2</v>
      </c>
      <c r="M17" s="145">
        <v>6.9000000000000006E-2</v>
      </c>
      <c r="N17" s="145">
        <v>7.0999999999999994E-2</v>
      </c>
      <c r="O17" s="145">
        <v>7.8E-2</v>
      </c>
      <c r="P17" s="145">
        <v>7.1999999999999995E-2</v>
      </c>
      <c r="Q17" s="145">
        <v>6.7000000000000004E-2</v>
      </c>
    </row>
    <row r="18" spans="2:17" s="46" customFormat="1" ht="12.75">
      <c r="B18" s="135"/>
      <c r="C18" s="86"/>
      <c r="D18" s="138"/>
      <c r="E18" s="138"/>
      <c r="F18" s="138"/>
      <c r="G18" s="138"/>
      <c r="H18" s="138"/>
      <c r="I18" s="138"/>
      <c r="J18" s="138"/>
      <c r="K18" s="138"/>
      <c r="L18" s="138"/>
      <c r="M18" s="138"/>
      <c r="N18" s="138"/>
      <c r="O18" s="138"/>
      <c r="P18" s="138"/>
      <c r="Q18" s="138"/>
    </row>
    <row r="19" spans="2:17" s="46" customFormat="1" ht="12.75">
      <c r="B19" s="57" t="s">
        <v>121</v>
      </c>
      <c r="C19" s="86"/>
      <c r="D19" s="138"/>
      <c r="E19" s="138"/>
      <c r="F19" s="138"/>
      <c r="G19" s="138"/>
      <c r="H19" s="138"/>
      <c r="I19" s="138"/>
      <c r="J19" s="138"/>
      <c r="K19" s="138"/>
      <c r="L19" s="138"/>
      <c r="M19" s="138"/>
      <c r="N19" s="138"/>
      <c r="O19" s="152"/>
      <c r="P19" s="152"/>
      <c r="Q19" s="152"/>
    </row>
    <row r="20" spans="2:17" s="46" customFormat="1" ht="12.75">
      <c r="B20" s="89" t="s">
        <v>124</v>
      </c>
      <c r="C20" s="90"/>
      <c r="D20" s="144">
        <v>0.128</v>
      </c>
      <c r="E20" s="144">
        <v>0.11799999999999999</v>
      </c>
      <c r="F20" s="144">
        <v>0.108</v>
      </c>
      <c r="G20" s="144">
        <v>0.10100000000000001</v>
      </c>
      <c r="H20" s="144">
        <v>0.10199999999999999</v>
      </c>
      <c r="I20" s="144">
        <v>0.10199999999999999</v>
      </c>
      <c r="J20" s="144">
        <v>9.1999999999999998E-2</v>
      </c>
      <c r="K20" s="144">
        <v>9.9000000000000005E-2</v>
      </c>
      <c r="L20" s="144">
        <v>9.2999999999999999E-2</v>
      </c>
      <c r="M20" s="144">
        <v>0.10199999999999999</v>
      </c>
      <c r="N20" s="144">
        <v>0.105</v>
      </c>
      <c r="O20" s="144">
        <v>0.114</v>
      </c>
      <c r="P20" s="144">
        <v>0.108</v>
      </c>
      <c r="Q20" s="144">
        <v>0.111</v>
      </c>
    </row>
    <row r="21" spans="2:17" s="46" customFormat="1" ht="12.75">
      <c r="B21" s="135" t="s">
        <v>125</v>
      </c>
      <c r="C21" s="86"/>
      <c r="D21" s="138">
        <v>0.23</v>
      </c>
      <c r="E21" s="138">
        <v>0.189</v>
      </c>
      <c r="F21" s="138">
        <v>0.13700000000000001</v>
      </c>
      <c r="G21" s="138">
        <v>0.13200000000000001</v>
      </c>
      <c r="H21" s="138">
        <v>0.129</v>
      </c>
      <c r="I21" s="138">
        <v>0.125</v>
      </c>
      <c r="J21" s="138">
        <v>0.12</v>
      </c>
      <c r="K21" s="138">
        <v>0.11700000000000001</v>
      </c>
      <c r="L21" s="138">
        <v>0.113</v>
      </c>
      <c r="M21" s="138">
        <v>0.105</v>
      </c>
      <c r="N21" s="138">
        <v>0.107</v>
      </c>
      <c r="O21" s="138">
        <v>0.109</v>
      </c>
      <c r="P21" s="138">
        <v>9.8000000000000004E-2</v>
      </c>
      <c r="Q21" s="138">
        <v>9.0999999999999998E-2</v>
      </c>
    </row>
    <row r="22" spans="2:17" s="46" customFormat="1" ht="12.75">
      <c r="B22" s="92" t="s">
        <v>126</v>
      </c>
      <c r="C22" s="93"/>
      <c r="D22" s="145">
        <v>0.32700000000000001</v>
      </c>
      <c r="E22" s="145">
        <v>0.33100000000000002</v>
      </c>
      <c r="F22" s="145">
        <v>0.25600000000000001</v>
      </c>
      <c r="G22" s="145">
        <v>0.247</v>
      </c>
      <c r="H22" s="145">
        <v>0.23699999999999999</v>
      </c>
      <c r="I22" s="145">
        <v>0.22500000000000001</v>
      </c>
      <c r="J22" s="145">
        <v>0.214</v>
      </c>
      <c r="K22" s="145">
        <v>0.21099999999999999</v>
      </c>
      <c r="L22" s="145">
        <v>0.19900000000000001</v>
      </c>
      <c r="M22" s="145">
        <v>0.19800000000000001</v>
      </c>
      <c r="N22" s="145">
        <v>0.19800000000000001</v>
      </c>
      <c r="O22" s="145">
        <v>0.184</v>
      </c>
      <c r="P22" s="145">
        <v>0.182</v>
      </c>
      <c r="Q22" s="145">
        <v>0.18</v>
      </c>
    </row>
    <row r="23" spans="2:17" s="46" customFormat="1" ht="12.75">
      <c r="B23" s="135"/>
      <c r="C23" s="86"/>
      <c r="D23" s="138"/>
      <c r="E23" s="138"/>
      <c r="F23" s="138"/>
      <c r="G23" s="138"/>
      <c r="H23" s="138"/>
      <c r="I23" s="138"/>
      <c r="J23" s="138"/>
      <c r="K23" s="138"/>
      <c r="L23" s="138"/>
      <c r="M23" s="138"/>
      <c r="N23" s="138"/>
      <c r="O23" s="138"/>
      <c r="P23" s="138"/>
      <c r="Q23" s="138"/>
    </row>
    <row r="24" spans="2:17" s="46" customFormat="1" ht="12.75">
      <c r="B24" s="57" t="s">
        <v>137</v>
      </c>
      <c r="C24" s="86"/>
      <c r="D24" s="138"/>
      <c r="E24" s="138"/>
      <c r="F24" s="138"/>
      <c r="G24" s="138"/>
      <c r="H24" s="138"/>
      <c r="I24" s="138"/>
      <c r="J24" s="138"/>
      <c r="K24" s="138"/>
      <c r="L24" s="138"/>
      <c r="M24" s="138"/>
      <c r="N24" s="138"/>
      <c r="O24" s="152"/>
      <c r="P24" s="152"/>
      <c r="Q24" s="152"/>
    </row>
    <row r="25" spans="2:17" s="46" customFormat="1" ht="12.75">
      <c r="B25" s="89" t="s">
        <v>138</v>
      </c>
      <c r="C25" s="90"/>
      <c r="D25" s="144">
        <v>0.27700000000000002</v>
      </c>
      <c r="E25" s="144">
        <v>0.23200000000000001</v>
      </c>
      <c r="F25" s="144">
        <v>0.184</v>
      </c>
      <c r="G25" s="144">
        <v>0.17799999999999999</v>
      </c>
      <c r="H25" s="144">
        <v>0.17699999999999999</v>
      </c>
      <c r="I25" s="144">
        <v>0.17799999999999999</v>
      </c>
      <c r="J25" s="144">
        <v>0.17199999999999999</v>
      </c>
      <c r="K25" s="144">
        <v>0.17</v>
      </c>
      <c r="L25" s="144">
        <v>0.16400000000000001</v>
      </c>
      <c r="M25" s="144">
        <v>0.154</v>
      </c>
      <c r="N25" s="144">
        <v>0.153</v>
      </c>
      <c r="O25" s="144">
        <v>0.152</v>
      </c>
      <c r="P25" s="144">
        <v>0.14499999999999999</v>
      </c>
      <c r="Q25" s="144">
        <v>0.13600000000000001</v>
      </c>
    </row>
    <row r="26" spans="2:17" s="46" customFormat="1" ht="12.75">
      <c r="B26" s="135" t="s">
        <v>139</v>
      </c>
      <c r="C26" s="86"/>
      <c r="D26" s="138">
        <v>0.24299999999999999</v>
      </c>
      <c r="E26" s="138">
        <v>0.23</v>
      </c>
      <c r="F26" s="138">
        <v>0.215</v>
      </c>
      <c r="G26" s="138">
        <v>0.19900000000000001</v>
      </c>
      <c r="H26" s="138">
        <v>0.20899999999999999</v>
      </c>
      <c r="I26" s="138">
        <v>0.20100000000000001</v>
      </c>
      <c r="J26" s="138">
        <v>0.154</v>
      </c>
      <c r="K26" s="138">
        <v>0.19600000000000001</v>
      </c>
      <c r="L26" s="138">
        <v>0.159</v>
      </c>
      <c r="M26" s="138">
        <v>0.17299999999999999</v>
      </c>
      <c r="N26" s="138">
        <v>0.18</v>
      </c>
      <c r="O26" s="138">
        <v>0.20300000000000001</v>
      </c>
      <c r="P26" s="138">
        <v>0.20300000000000001</v>
      </c>
      <c r="Q26" s="138">
        <v>0.184</v>
      </c>
    </row>
    <row r="27" spans="2:17" s="46" customFormat="1" ht="12.75">
      <c r="B27" s="135" t="s">
        <v>141</v>
      </c>
      <c r="C27" s="86"/>
      <c r="D27" s="138">
        <v>0.16</v>
      </c>
      <c r="E27" s="138">
        <v>0.14599999999999999</v>
      </c>
      <c r="F27" s="138">
        <v>0.124</v>
      </c>
      <c r="G27" s="138">
        <v>0.11799999999999999</v>
      </c>
      <c r="H27" s="138">
        <v>0.108</v>
      </c>
      <c r="I27" s="138">
        <v>0.11</v>
      </c>
      <c r="J27" s="138">
        <v>0.107</v>
      </c>
      <c r="K27" s="138">
        <v>0.114</v>
      </c>
      <c r="L27" s="138">
        <v>0.106</v>
      </c>
      <c r="M27" s="138">
        <v>9.9000000000000005E-2</v>
      </c>
      <c r="N27" s="138">
        <v>0.10100000000000001</v>
      </c>
      <c r="O27" s="138">
        <v>0.10100000000000001</v>
      </c>
      <c r="P27" s="138">
        <v>8.5000000000000006E-2</v>
      </c>
      <c r="Q27" s="138">
        <v>9.9000000000000005E-2</v>
      </c>
    </row>
    <row r="28" spans="2:17" s="46" customFormat="1" ht="12.75">
      <c r="B28" s="135" t="s">
        <v>142</v>
      </c>
      <c r="C28" s="86"/>
      <c r="D28" s="138">
        <v>0.128</v>
      </c>
      <c r="E28" s="138">
        <v>0.13200000000000001</v>
      </c>
      <c r="F28" s="138">
        <v>9.8000000000000004E-2</v>
      </c>
      <c r="G28" s="138">
        <v>9.7000000000000003E-2</v>
      </c>
      <c r="H28" s="138">
        <v>0.114</v>
      </c>
      <c r="I28" s="138">
        <v>0.10299999999999999</v>
      </c>
      <c r="J28" s="138">
        <v>9.7000000000000003E-2</v>
      </c>
      <c r="K28" s="138">
        <v>9.1999999999999998E-2</v>
      </c>
      <c r="L28" s="138">
        <v>7.6999999999999999E-2</v>
      </c>
      <c r="M28" s="138">
        <v>9.1999999999999998E-2</v>
      </c>
      <c r="N28" s="138">
        <v>9.2999999999999999E-2</v>
      </c>
      <c r="O28" s="138">
        <v>9.5000000000000001E-2</v>
      </c>
      <c r="P28" s="138">
        <v>8.8999999999999996E-2</v>
      </c>
      <c r="Q28" s="138">
        <v>9.0999999999999998E-2</v>
      </c>
    </row>
    <row r="29" spans="2:17" s="46" customFormat="1" ht="12.75">
      <c r="B29" s="92" t="s">
        <v>143</v>
      </c>
      <c r="C29" s="93"/>
      <c r="D29" s="145">
        <v>0.23599999999999999</v>
      </c>
      <c r="E29" s="145">
        <v>0.20399999999999999</v>
      </c>
      <c r="F29" s="145">
        <v>0.19500000000000001</v>
      </c>
      <c r="G29" s="145">
        <v>0.189</v>
      </c>
      <c r="H29" s="145">
        <v>0.19600000000000001</v>
      </c>
      <c r="I29" s="145">
        <v>0.20100000000000001</v>
      </c>
      <c r="J29" s="145">
        <v>0.20699999999999999</v>
      </c>
      <c r="K29" s="145">
        <v>0.185</v>
      </c>
      <c r="L29" s="145">
        <v>0.191</v>
      </c>
      <c r="M29" s="145">
        <v>0.2</v>
      </c>
      <c r="N29" s="145">
        <v>0.19700000000000001</v>
      </c>
      <c r="O29" s="145">
        <v>0.21</v>
      </c>
      <c r="P29" s="145">
        <v>0.19700000000000001</v>
      </c>
      <c r="Q29" s="145">
        <v>0.217</v>
      </c>
    </row>
    <row r="30" spans="2:17" s="46" customFormat="1" ht="12.75">
      <c r="B30" s="135"/>
      <c r="C30" s="86"/>
      <c r="D30" s="138"/>
      <c r="E30" s="138"/>
      <c r="F30" s="138"/>
      <c r="G30" s="138"/>
      <c r="H30" s="138"/>
      <c r="I30" s="138"/>
      <c r="J30" s="138"/>
      <c r="K30" s="138"/>
      <c r="L30" s="138"/>
      <c r="M30" s="138"/>
      <c r="N30" s="138"/>
      <c r="O30" s="138"/>
      <c r="P30" s="138"/>
      <c r="Q30" s="138"/>
    </row>
    <row r="31" spans="2:17" s="46" customFormat="1" ht="12.75">
      <c r="B31" s="57" t="s">
        <v>230</v>
      </c>
      <c r="C31" s="86"/>
      <c r="D31" s="138"/>
      <c r="E31" s="138"/>
      <c r="F31" s="138"/>
      <c r="G31" s="138"/>
      <c r="H31" s="138"/>
      <c r="I31" s="138"/>
      <c r="J31" s="138"/>
      <c r="K31" s="138"/>
      <c r="L31" s="138"/>
      <c r="M31" s="138"/>
      <c r="N31" s="138"/>
      <c r="O31" s="152"/>
      <c r="P31" s="152"/>
      <c r="Q31" s="152"/>
    </row>
    <row r="32" spans="2:17" s="46" customFormat="1" ht="12.75">
      <c r="B32" s="89" t="s">
        <v>231</v>
      </c>
      <c r="C32" s="90"/>
      <c r="D32" s="144">
        <v>0.12</v>
      </c>
      <c r="E32" s="144">
        <v>0.109</v>
      </c>
      <c r="F32" s="144">
        <v>8.6999999999999994E-2</v>
      </c>
      <c r="G32" s="144">
        <v>0.08</v>
      </c>
      <c r="H32" s="144">
        <v>8.3000000000000004E-2</v>
      </c>
      <c r="I32" s="144">
        <v>8.3000000000000004E-2</v>
      </c>
      <c r="J32" s="144">
        <v>7.3999999999999996E-2</v>
      </c>
      <c r="K32" s="144">
        <v>7.8E-2</v>
      </c>
      <c r="L32" s="144">
        <v>7.1999999999999995E-2</v>
      </c>
      <c r="M32" s="144">
        <v>8.1000000000000003E-2</v>
      </c>
      <c r="N32" s="144">
        <v>7.9000000000000001E-2</v>
      </c>
      <c r="O32" s="144">
        <v>8.4000000000000005E-2</v>
      </c>
      <c r="P32" s="144">
        <v>8.2000000000000003E-2</v>
      </c>
      <c r="Q32" s="144">
        <v>7.9000000000000001E-2</v>
      </c>
    </row>
    <row r="33" spans="2:17" s="46" customFormat="1" ht="12.75">
      <c r="B33" s="135" t="s">
        <v>232</v>
      </c>
      <c r="C33" s="86"/>
      <c r="D33" s="138">
        <v>0.215</v>
      </c>
      <c r="E33" s="138">
        <v>0.20100000000000001</v>
      </c>
      <c r="F33" s="138">
        <v>0.214</v>
      </c>
      <c r="G33" s="138">
        <v>0.217</v>
      </c>
      <c r="H33" s="138">
        <v>0.214</v>
      </c>
      <c r="I33" s="138">
        <v>0.23300000000000001</v>
      </c>
      <c r="J33" s="138">
        <v>0.222</v>
      </c>
      <c r="K33" s="138">
        <v>0.249</v>
      </c>
      <c r="L33" s="138">
        <v>0.27700000000000002</v>
      </c>
      <c r="M33" s="138">
        <v>0.24</v>
      </c>
      <c r="N33" s="138">
        <v>0.24399999999999999</v>
      </c>
      <c r="O33" s="138">
        <v>0.27100000000000002</v>
      </c>
      <c r="P33" s="138">
        <v>0.23499999999999999</v>
      </c>
      <c r="Q33" s="138">
        <v>0.23799999999999999</v>
      </c>
    </row>
    <row r="34" spans="2:17" s="46" customFormat="1" ht="12.75">
      <c r="B34" s="92" t="s">
        <v>233</v>
      </c>
      <c r="C34" s="93"/>
      <c r="D34" s="145">
        <v>0.312</v>
      </c>
      <c r="E34" s="145">
        <v>0.30499999999999999</v>
      </c>
      <c r="F34" s="145">
        <v>0.24</v>
      </c>
      <c r="G34" s="145">
        <v>0.23799999999999999</v>
      </c>
      <c r="H34" s="145">
        <v>0.22900000000000001</v>
      </c>
      <c r="I34" s="145">
        <v>0.224</v>
      </c>
      <c r="J34" s="145">
        <v>0.214</v>
      </c>
      <c r="K34" s="145">
        <v>0.215</v>
      </c>
      <c r="L34" s="145">
        <v>0.2</v>
      </c>
      <c r="M34" s="145">
        <v>0.19600000000000001</v>
      </c>
      <c r="N34" s="145">
        <v>0.2</v>
      </c>
      <c r="O34" s="145">
        <v>0.191</v>
      </c>
      <c r="P34" s="145">
        <v>0.185</v>
      </c>
      <c r="Q34" s="145">
        <v>0.183</v>
      </c>
    </row>
    <row r="35" spans="2:17" s="46" customFormat="1" ht="12.75">
      <c r="B35" s="135"/>
      <c r="C35" s="86"/>
      <c r="D35" s="138"/>
      <c r="E35" s="138"/>
      <c r="F35" s="138"/>
      <c r="G35" s="138"/>
      <c r="H35" s="138"/>
      <c r="I35" s="138"/>
      <c r="J35" s="138"/>
      <c r="K35" s="138"/>
      <c r="L35" s="138"/>
      <c r="M35" s="138"/>
      <c r="N35" s="138"/>
      <c r="O35" s="138"/>
      <c r="P35" s="138"/>
      <c r="Q35" s="138"/>
    </row>
    <row r="36" spans="2:17" s="46" customFormat="1" ht="12.75" customHeight="1">
      <c r="B36" s="57" t="s">
        <v>185</v>
      </c>
      <c r="C36" s="86"/>
      <c r="D36" s="138"/>
      <c r="E36" s="138"/>
      <c r="F36" s="138"/>
      <c r="G36" s="138"/>
      <c r="H36" s="138"/>
      <c r="I36" s="138"/>
      <c r="J36" s="138"/>
      <c r="K36" s="138"/>
      <c r="L36" s="138"/>
      <c r="M36" s="138"/>
      <c r="N36" s="138"/>
      <c r="O36" s="152"/>
      <c r="P36" s="152"/>
      <c r="Q36" s="152"/>
    </row>
    <row r="37" spans="2:17" s="46" customFormat="1" ht="12.75">
      <c r="B37" s="89" t="s">
        <v>186</v>
      </c>
      <c r="C37" s="90"/>
      <c r="D37" s="144">
        <v>0.36299999999999999</v>
      </c>
      <c r="E37" s="144">
        <v>0.34499999999999997</v>
      </c>
      <c r="F37" s="144">
        <v>0.32900000000000001</v>
      </c>
      <c r="G37" s="144">
        <v>0.29699999999999999</v>
      </c>
      <c r="H37" s="144">
        <v>0.28499999999999998</v>
      </c>
      <c r="I37" s="144">
        <v>0.29099999999999998</v>
      </c>
      <c r="J37" s="144">
        <v>0.29199999999999998</v>
      </c>
      <c r="K37" s="144">
        <v>0.314</v>
      </c>
      <c r="L37" s="144">
        <v>0.3</v>
      </c>
      <c r="M37" s="144">
        <v>0.27700000000000002</v>
      </c>
      <c r="N37" s="144">
        <v>0.29699999999999999</v>
      </c>
      <c r="O37" s="144">
        <v>0.29899999999999999</v>
      </c>
      <c r="P37" s="144">
        <v>0.27200000000000002</v>
      </c>
      <c r="Q37" s="144">
        <v>0.255</v>
      </c>
    </row>
    <row r="38" spans="2:17" s="46" customFormat="1" ht="12.75">
      <c r="B38" s="135" t="s">
        <v>187</v>
      </c>
      <c r="C38" s="86"/>
      <c r="D38" s="138">
        <v>0.19500000000000001</v>
      </c>
      <c r="E38" s="138">
        <v>0.182</v>
      </c>
      <c r="F38" s="138">
        <v>0.14099999999999999</v>
      </c>
      <c r="G38" s="138">
        <v>0.14000000000000001</v>
      </c>
      <c r="H38" s="138">
        <v>0.13900000000000001</v>
      </c>
      <c r="I38" s="138">
        <v>0.13200000000000001</v>
      </c>
      <c r="J38" s="138">
        <v>0.12</v>
      </c>
      <c r="K38" s="138">
        <v>0.115</v>
      </c>
      <c r="L38" s="138">
        <v>0.112</v>
      </c>
      <c r="M38" s="138">
        <v>0.11600000000000001</v>
      </c>
      <c r="N38" s="138">
        <v>0.11600000000000001</v>
      </c>
      <c r="O38" s="138">
        <v>0.11700000000000001</v>
      </c>
      <c r="P38" s="138">
        <v>0.113</v>
      </c>
      <c r="Q38" s="138">
        <v>0.111</v>
      </c>
    </row>
    <row r="39" spans="2:17" s="46" customFormat="1" ht="12.75">
      <c r="B39" s="92" t="s">
        <v>188</v>
      </c>
      <c r="C39" s="93"/>
      <c r="D39" s="145">
        <v>4.2999999999999997E-2</v>
      </c>
      <c r="E39" s="145">
        <v>4.7E-2</v>
      </c>
      <c r="F39" s="145">
        <v>2.7E-2</v>
      </c>
      <c r="G39" s="145">
        <v>2.5000000000000001E-2</v>
      </c>
      <c r="H39" s="145">
        <v>0.02</v>
      </c>
      <c r="I39" s="145">
        <v>2.7E-2</v>
      </c>
      <c r="J39" s="145">
        <v>2.1000000000000001E-2</v>
      </c>
      <c r="K39" s="145">
        <v>0.02</v>
      </c>
      <c r="L39" s="145">
        <v>2.4E-2</v>
      </c>
      <c r="M39" s="145">
        <v>2.8000000000000001E-2</v>
      </c>
      <c r="N39" s="145">
        <v>2.1999999999999999E-2</v>
      </c>
      <c r="O39" s="145">
        <v>2.5000000000000001E-2</v>
      </c>
      <c r="P39" s="145">
        <v>1.7999999999999999E-2</v>
      </c>
      <c r="Q39" s="145">
        <v>2.5999999999999999E-2</v>
      </c>
    </row>
    <row r="40" spans="2:17" s="46" customFormat="1" ht="12.75">
      <c r="B40" s="135"/>
      <c r="C40" s="86"/>
      <c r="D40" s="138"/>
      <c r="E40" s="138"/>
      <c r="F40" s="138"/>
      <c r="G40" s="138"/>
      <c r="H40" s="138"/>
      <c r="I40" s="138"/>
      <c r="J40" s="138"/>
      <c r="K40" s="138"/>
      <c r="L40" s="138"/>
      <c r="M40" s="138"/>
      <c r="N40" s="138"/>
      <c r="O40" s="138"/>
      <c r="P40" s="138"/>
      <c r="Q40" s="138"/>
    </row>
    <row r="41" spans="2:17" s="46" customFormat="1" ht="12.75">
      <c r="B41" s="57" t="s">
        <v>234</v>
      </c>
      <c r="C41" s="137"/>
      <c r="D41" s="138"/>
      <c r="E41" s="138"/>
      <c r="F41" s="138"/>
      <c r="G41" s="138"/>
      <c r="H41" s="138"/>
      <c r="I41" s="138"/>
      <c r="J41" s="138"/>
      <c r="K41" s="138"/>
      <c r="L41" s="138"/>
      <c r="M41" s="138"/>
      <c r="N41" s="138"/>
      <c r="O41" s="138"/>
      <c r="P41" s="138"/>
      <c r="Q41" s="138"/>
    </row>
    <row r="42" spans="2:17" s="46" customFormat="1" ht="12.75">
      <c r="B42" s="199" t="s">
        <v>235</v>
      </c>
      <c r="C42" s="200"/>
      <c r="D42" s="144">
        <v>0.18</v>
      </c>
      <c r="E42" s="144">
        <v>0.17299999999999999</v>
      </c>
      <c r="F42" s="144">
        <v>0.13500000000000001</v>
      </c>
      <c r="G42" s="144">
        <v>0.13</v>
      </c>
      <c r="H42" s="144">
        <v>0.124</v>
      </c>
      <c r="I42" s="144">
        <v>0.122</v>
      </c>
      <c r="J42" s="144">
        <v>0.112</v>
      </c>
      <c r="K42" s="144">
        <v>0.114</v>
      </c>
      <c r="L42" s="144">
        <v>0.106</v>
      </c>
      <c r="M42" s="144">
        <v>0.109</v>
      </c>
      <c r="N42" s="144">
        <v>0.109</v>
      </c>
      <c r="O42" s="144">
        <v>0.109</v>
      </c>
      <c r="P42" s="144">
        <v>0.104</v>
      </c>
      <c r="Q42" s="144">
        <v>0.10299999999999999</v>
      </c>
    </row>
    <row r="43" spans="2:17" s="46" customFormat="1" ht="12.75">
      <c r="B43" s="201" t="s">
        <v>236</v>
      </c>
      <c r="C43" s="202"/>
      <c r="D43" s="145">
        <v>0.221</v>
      </c>
      <c r="E43" s="145">
        <v>0.20100000000000001</v>
      </c>
      <c r="F43" s="145">
        <v>0.17399999999999999</v>
      </c>
      <c r="G43" s="145">
        <v>0.16700000000000001</v>
      </c>
      <c r="H43" s="145">
        <v>0.16800000000000001</v>
      </c>
      <c r="I43" s="145">
        <v>0.16300000000000001</v>
      </c>
      <c r="J43" s="145">
        <v>0.156</v>
      </c>
      <c r="K43" s="145">
        <v>0.157</v>
      </c>
      <c r="L43" s="145">
        <v>0.153</v>
      </c>
      <c r="M43" s="145">
        <v>0.153</v>
      </c>
      <c r="N43" s="145">
        <v>0.156</v>
      </c>
      <c r="O43" s="145">
        <v>0.158</v>
      </c>
      <c r="P43" s="145">
        <v>0.15</v>
      </c>
      <c r="Q43" s="145">
        <v>0.14899999999999999</v>
      </c>
    </row>
    <row r="44" spans="2:17" s="46" customFormat="1" ht="12.75">
      <c r="B44" s="203"/>
      <c r="C44" s="137"/>
      <c r="D44" s="138"/>
      <c r="E44" s="138"/>
      <c r="F44" s="138"/>
      <c r="G44" s="138"/>
      <c r="H44" s="138"/>
      <c r="I44" s="138"/>
      <c r="J44" s="138"/>
      <c r="K44" s="138"/>
      <c r="L44" s="138"/>
      <c r="M44" s="138"/>
      <c r="N44" s="138"/>
      <c r="O44" s="138"/>
      <c r="P44" s="138"/>
      <c r="Q44" s="138"/>
    </row>
    <row r="45" spans="2:17" s="46" customFormat="1" ht="12.75">
      <c r="B45" s="57" t="s">
        <v>133</v>
      </c>
      <c r="C45" s="204"/>
      <c r="D45" s="138"/>
      <c r="E45" s="138"/>
      <c r="F45" s="138"/>
      <c r="G45" s="138"/>
      <c r="H45" s="138"/>
      <c r="I45" s="138"/>
      <c r="J45" s="138"/>
      <c r="K45" s="138"/>
      <c r="L45" s="138"/>
      <c r="M45" s="138"/>
      <c r="N45" s="138"/>
      <c r="O45" s="205"/>
      <c r="P45" s="205"/>
      <c r="Q45" s="205"/>
    </row>
    <row r="46" spans="2:17" s="46" customFormat="1" ht="12.75">
      <c r="B46" s="199" t="s">
        <v>134</v>
      </c>
      <c r="C46" s="200"/>
      <c r="D46" s="144">
        <v>0.17699999999999999</v>
      </c>
      <c r="E46" s="144">
        <v>0.16400000000000001</v>
      </c>
      <c r="F46" s="144">
        <v>0.126</v>
      </c>
      <c r="G46" s="144">
        <v>0.12</v>
      </c>
      <c r="H46" s="144">
        <v>0.11600000000000001</v>
      </c>
      <c r="I46" s="144">
        <v>0.113</v>
      </c>
      <c r="J46" s="144">
        <v>0.107</v>
      </c>
      <c r="K46" s="144">
        <v>0.105</v>
      </c>
      <c r="L46" s="144">
        <v>0.10299999999999999</v>
      </c>
      <c r="M46" s="144">
        <v>0.106</v>
      </c>
      <c r="N46" s="144">
        <v>0.10299999999999999</v>
      </c>
      <c r="O46" s="144">
        <v>0.10299999999999999</v>
      </c>
      <c r="P46" s="144">
        <v>9.9000000000000005E-2</v>
      </c>
      <c r="Q46" s="144">
        <v>9.7000000000000003E-2</v>
      </c>
    </row>
    <row r="47" spans="2:17" s="46" customFormat="1" ht="12.75">
      <c r="B47" s="201" t="s">
        <v>136</v>
      </c>
      <c r="C47" s="202"/>
      <c r="D47" s="145">
        <v>0.35099999999999998</v>
      </c>
      <c r="E47" s="145">
        <v>0.32200000000000001</v>
      </c>
      <c r="F47" s="145">
        <v>0.29099999999999998</v>
      </c>
      <c r="G47" s="145">
        <v>0.28100000000000003</v>
      </c>
      <c r="H47" s="145">
        <v>0.28399999999999997</v>
      </c>
      <c r="I47" s="145">
        <v>0.27500000000000002</v>
      </c>
      <c r="J47" s="145">
        <v>0.254</v>
      </c>
      <c r="K47" s="145">
        <v>0.26600000000000001</v>
      </c>
      <c r="L47" s="145">
        <v>0.245</v>
      </c>
      <c r="M47" s="145">
        <v>0.22900000000000001</v>
      </c>
      <c r="N47" s="145">
        <v>0.23300000000000001</v>
      </c>
      <c r="O47" s="145">
        <v>0.23499999999999999</v>
      </c>
      <c r="P47" s="145">
        <v>0.217</v>
      </c>
      <c r="Q47" s="145">
        <v>0.216</v>
      </c>
    </row>
    <row r="48" spans="2:17" s="46" customFormat="1" ht="12.75">
      <c r="B48" s="45"/>
      <c r="C48" s="45"/>
      <c r="D48" s="45"/>
      <c r="E48" s="45"/>
      <c r="F48" s="45"/>
      <c r="G48" s="45"/>
      <c r="H48" s="206"/>
      <c r="I48" s="45"/>
      <c r="J48" s="45"/>
      <c r="K48" s="45"/>
      <c r="L48" s="45"/>
      <c r="M48" s="45"/>
      <c r="N48" s="45"/>
      <c r="O48" s="45"/>
      <c r="P48" s="45"/>
      <c r="Q48" s="45"/>
    </row>
    <row r="49" spans="2:17" s="211" customFormat="1" ht="25.5" customHeight="1">
      <c r="B49" s="209" t="s">
        <v>240</v>
      </c>
      <c r="C49" s="209"/>
      <c r="D49" s="209"/>
      <c r="E49" s="209"/>
      <c r="F49" s="209"/>
      <c r="G49" s="209"/>
      <c r="H49" s="209"/>
      <c r="I49" s="209"/>
      <c r="J49" s="209"/>
      <c r="K49" s="209"/>
      <c r="L49" s="209"/>
      <c r="M49" s="209"/>
      <c r="N49" s="209"/>
      <c r="O49" s="209"/>
      <c r="P49" s="210"/>
      <c r="Q49" s="210"/>
    </row>
    <row r="50" spans="2:17" s="211" customFormat="1" ht="15" customHeight="1">
      <c r="B50" s="209" t="s">
        <v>103</v>
      </c>
      <c r="C50" s="209"/>
      <c r="D50" s="209"/>
      <c r="E50" s="209"/>
      <c r="F50" s="209"/>
      <c r="G50" s="209"/>
      <c r="H50" s="209"/>
      <c r="I50" s="209"/>
      <c r="J50" s="209"/>
      <c r="K50" s="209"/>
      <c r="L50" s="209"/>
      <c r="M50" s="209"/>
      <c r="N50" s="209"/>
      <c r="O50" s="209"/>
      <c r="P50" s="209"/>
    </row>
    <row r="51" spans="2:17" s="46" customFormat="1" ht="12.75">
      <c r="B51" s="212" t="s">
        <v>190</v>
      </c>
      <c r="C51" s="213"/>
      <c r="D51" s="213"/>
      <c r="E51" s="213"/>
      <c r="F51" s="213"/>
      <c r="G51" s="213"/>
      <c r="H51" s="213"/>
      <c r="I51" s="213"/>
      <c r="J51" s="213"/>
      <c r="K51" s="213"/>
      <c r="L51" s="213"/>
      <c r="M51" s="213"/>
      <c r="N51" s="213"/>
      <c r="O51" s="213"/>
      <c r="P51" s="213"/>
      <c r="Q51" s="213"/>
    </row>
    <row r="52" spans="2:17" s="46" customFormat="1" ht="12.75">
      <c r="B52" s="45"/>
      <c r="C52" s="45"/>
      <c r="D52" s="45"/>
      <c r="E52" s="45"/>
      <c r="F52" s="45"/>
      <c r="G52" s="45"/>
      <c r="H52" s="45"/>
      <c r="I52" s="45"/>
      <c r="J52" s="45"/>
      <c r="K52" s="45"/>
      <c r="L52" s="45"/>
      <c r="M52" s="45"/>
      <c r="N52" s="45"/>
      <c r="O52" s="45"/>
      <c r="P52" s="45"/>
      <c r="Q52" s="45"/>
    </row>
    <row r="53" spans="2:17" s="46" customFormat="1" ht="12.75">
      <c r="B53" s="45" t="s">
        <v>101</v>
      </c>
      <c r="C53" s="45"/>
      <c r="D53" s="45"/>
      <c r="E53" s="45"/>
      <c r="F53" s="45"/>
      <c r="G53" s="45"/>
      <c r="H53" s="45"/>
      <c r="I53" s="45"/>
      <c r="J53" s="45"/>
      <c r="K53" s="45"/>
      <c r="L53" s="45"/>
      <c r="M53" s="45"/>
      <c r="N53" s="45"/>
      <c r="O53" s="45"/>
      <c r="P53" s="45"/>
      <c r="Q53" s="45"/>
    </row>
    <row r="54" spans="2:17" s="46" customFormat="1" ht="12.75"/>
    <row r="55" spans="2:17" s="46" customFormat="1" ht="12.75"/>
  </sheetData>
  <mergeCells count="4">
    <mergeCell ref="B5:G5"/>
    <mergeCell ref="B7:C7"/>
    <mergeCell ref="B49:O49"/>
    <mergeCell ref="B50:P50"/>
  </mergeCells>
  <pageMargins left="0.70866141732283472" right="0.70866141732283472" top="0.78740157480314965" bottom="0.78740157480314965"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sheetPr>
  <dimension ref="A2:O24"/>
  <sheetViews>
    <sheetView showGridLines="0" zoomScaleNormal="100" workbookViewId="0"/>
  </sheetViews>
  <sheetFormatPr baseColWidth="10" defaultRowHeight="15"/>
  <cols>
    <col min="1" max="1" width="11.42578125" style="2"/>
    <col min="2" max="2" width="10.5703125" style="2" customWidth="1"/>
    <col min="3" max="3" width="16.7109375" style="2" customWidth="1"/>
    <col min="4" max="15" width="7.28515625" style="2" bestFit="1" customWidth="1"/>
    <col min="16" max="16384" width="11.42578125" style="2"/>
  </cols>
  <sheetData>
    <row r="2" spans="1:15" s="33" customFormat="1">
      <c r="B2" s="1"/>
      <c r="C2" s="1"/>
      <c r="D2" s="1"/>
      <c r="E2" s="1"/>
      <c r="F2" s="1"/>
      <c r="G2" s="1"/>
      <c r="H2" s="1"/>
      <c r="I2" s="1"/>
      <c r="J2" s="1"/>
      <c r="K2" s="1"/>
      <c r="L2" s="1"/>
      <c r="M2" s="1"/>
      <c r="N2" s="1"/>
      <c r="O2" s="1"/>
    </row>
    <row r="3" spans="1:15" s="38" customFormat="1" ht="26.85" customHeight="1">
      <c r="B3" s="35" t="s">
        <v>20</v>
      </c>
      <c r="C3" s="36" t="s">
        <v>21</v>
      </c>
      <c r="D3" s="37"/>
      <c r="E3" s="37"/>
      <c r="F3" s="37"/>
      <c r="G3" s="37"/>
      <c r="H3" s="37"/>
      <c r="I3" s="37"/>
      <c r="J3" s="37"/>
      <c r="K3" s="37"/>
      <c r="L3" s="37"/>
      <c r="M3" s="37"/>
      <c r="N3" s="37"/>
      <c r="O3" s="37"/>
    </row>
    <row r="4" spans="1:15" s="33" customFormat="1" ht="13.35" customHeight="1">
      <c r="B4" s="1"/>
      <c r="C4" s="1"/>
      <c r="D4" s="1"/>
      <c r="E4" s="1"/>
      <c r="F4" s="1"/>
      <c r="G4" s="1"/>
      <c r="H4" s="1"/>
      <c r="I4" s="1"/>
      <c r="J4" s="1"/>
      <c r="K4" s="1"/>
      <c r="L4" s="1"/>
      <c r="M4" s="1"/>
      <c r="N4" s="1"/>
      <c r="O4" s="1"/>
    </row>
    <row r="5" spans="1:15" s="41" customFormat="1" ht="15" customHeight="1">
      <c r="A5" s="126"/>
      <c r="B5" s="214" t="s">
        <v>241</v>
      </c>
      <c r="C5" s="215"/>
      <c r="D5" s="39"/>
      <c r="E5" s="39"/>
      <c r="F5" s="39"/>
      <c r="G5" s="39"/>
      <c r="H5" s="39"/>
      <c r="I5" s="39"/>
      <c r="J5" s="39"/>
      <c r="K5" s="39"/>
      <c r="L5" s="39"/>
      <c r="M5" s="39"/>
      <c r="N5" s="39"/>
      <c r="O5" s="39"/>
    </row>
    <row r="6" spans="1:15" s="33" customFormat="1" ht="13.35" customHeight="1">
      <c r="A6" s="216"/>
      <c r="B6" s="217"/>
      <c r="C6" s="217"/>
      <c r="D6" s="1"/>
      <c r="E6" s="1"/>
      <c r="F6" s="1"/>
      <c r="G6" s="1"/>
      <c r="H6" s="1"/>
      <c r="I6" s="1"/>
      <c r="J6" s="1"/>
      <c r="K6" s="1"/>
      <c r="L6" s="1"/>
      <c r="M6" s="1"/>
      <c r="N6" s="1"/>
      <c r="O6" s="1"/>
    </row>
    <row r="7" spans="1:15" s="46" customFormat="1" ht="27.75" customHeight="1">
      <c r="B7" s="218" t="s">
        <v>242</v>
      </c>
      <c r="C7" s="219"/>
      <c r="D7" s="220">
        <v>2006</v>
      </c>
      <c r="E7" s="220">
        <v>2007</v>
      </c>
      <c r="F7" s="220">
        <v>2008</v>
      </c>
      <c r="G7" s="220">
        <v>2009</v>
      </c>
      <c r="H7" s="220" t="s">
        <v>243</v>
      </c>
      <c r="I7" s="220" t="s">
        <v>244</v>
      </c>
      <c r="J7" s="220">
        <v>2012</v>
      </c>
      <c r="K7" s="220">
        <v>2013</v>
      </c>
      <c r="L7" s="220">
        <v>2014</v>
      </c>
      <c r="M7" s="220">
        <v>2015</v>
      </c>
      <c r="N7" s="220">
        <v>2016</v>
      </c>
      <c r="O7" s="220">
        <v>2017</v>
      </c>
    </row>
    <row r="8" spans="1:15" s="46" customFormat="1" ht="12.75">
      <c r="A8" s="221"/>
      <c r="B8" s="45"/>
      <c r="C8" s="45"/>
      <c r="D8" s="45"/>
      <c r="E8" s="45"/>
      <c r="F8" s="45"/>
      <c r="G8" s="45"/>
      <c r="H8" s="45"/>
      <c r="I8" s="45"/>
      <c r="J8" s="45"/>
      <c r="K8" s="45"/>
      <c r="L8" s="45"/>
      <c r="M8" s="45"/>
      <c r="N8" s="45"/>
      <c r="O8" s="45"/>
    </row>
    <row r="9" spans="1:15" s="46" customFormat="1" ht="12.75">
      <c r="A9" s="222"/>
      <c r="B9" s="57" t="s">
        <v>245</v>
      </c>
      <c r="C9" s="86"/>
      <c r="D9" s="138"/>
      <c r="E9" s="138"/>
      <c r="F9" s="138"/>
      <c r="G9" s="138"/>
      <c r="H9" s="138"/>
      <c r="I9" s="138"/>
      <c r="J9" s="138"/>
      <c r="K9" s="138"/>
      <c r="L9" s="138"/>
      <c r="M9" s="138"/>
      <c r="N9" s="138"/>
      <c r="O9" s="138"/>
    </row>
    <row r="10" spans="1:15" s="46" customFormat="1" ht="12.75">
      <c r="B10" s="89" t="s">
        <v>246</v>
      </c>
      <c r="C10" s="90"/>
      <c r="D10" s="223">
        <v>71.099999999999994</v>
      </c>
      <c r="E10" s="223">
        <f>(72.9)</f>
        <v>72.900000000000006</v>
      </c>
      <c r="F10" s="223">
        <f>(74)</f>
        <v>74</v>
      </c>
      <c r="G10" s="223">
        <f>(74.2)</f>
        <v>74.2</v>
      </c>
      <c r="H10" s="223">
        <f>(75)</f>
        <v>75</v>
      </c>
      <c r="I10" s="223">
        <f>(76.5)</f>
        <v>76.5</v>
      </c>
      <c r="J10" s="223">
        <f>(76.9)</f>
        <v>76.900000000000006</v>
      </c>
      <c r="K10" s="223">
        <f>(77.3)</f>
        <v>77.3</v>
      </c>
      <c r="L10" s="223">
        <f>(77.7)</f>
        <v>77.7</v>
      </c>
      <c r="M10" s="223">
        <f>(78)</f>
        <v>78</v>
      </c>
      <c r="N10" s="223">
        <f>0.768*100</f>
        <v>76.8</v>
      </c>
      <c r="O10" s="223">
        <f>0.792*100</f>
        <v>79.2</v>
      </c>
    </row>
    <row r="11" spans="1:15" s="46" customFormat="1" ht="12.75">
      <c r="B11" s="224" t="s">
        <v>119</v>
      </c>
      <c r="C11" s="86"/>
      <c r="D11" s="225">
        <v>77.2</v>
      </c>
      <c r="E11" s="225">
        <v>79.099999999999994</v>
      </c>
      <c r="F11" s="225">
        <v>80.099999999999994</v>
      </c>
      <c r="G11" s="225">
        <v>79.599999999999994</v>
      </c>
      <c r="H11" s="225">
        <v>80.400000000000006</v>
      </c>
      <c r="I11" s="225">
        <v>81.7</v>
      </c>
      <c r="J11" s="225">
        <v>82.1</v>
      </c>
      <c r="K11" s="225">
        <v>82.1</v>
      </c>
      <c r="L11" s="225">
        <v>82.2</v>
      </c>
      <c r="M11" s="225">
        <v>82.3</v>
      </c>
      <c r="N11" s="225">
        <v>82.7</v>
      </c>
      <c r="O11" s="225">
        <v>83.1</v>
      </c>
    </row>
    <row r="12" spans="1:15" s="46" customFormat="1" ht="12.75">
      <c r="B12" s="226" t="s">
        <v>120</v>
      </c>
      <c r="C12" s="93"/>
      <c r="D12" s="227">
        <v>65</v>
      </c>
      <c r="E12" s="227">
        <v>66.7</v>
      </c>
      <c r="F12" s="227">
        <v>67.8</v>
      </c>
      <c r="G12" s="227">
        <v>68.7</v>
      </c>
      <c r="H12" s="227">
        <v>69.7</v>
      </c>
      <c r="I12" s="227">
        <v>71.3</v>
      </c>
      <c r="J12" s="227">
        <v>71.599999999999994</v>
      </c>
      <c r="K12" s="227">
        <v>72.5</v>
      </c>
      <c r="L12" s="227">
        <v>73.099999999999994</v>
      </c>
      <c r="M12" s="227">
        <v>73.599999999999994</v>
      </c>
      <c r="N12" s="227">
        <v>74.5</v>
      </c>
      <c r="O12" s="227">
        <v>75.2</v>
      </c>
    </row>
    <row r="13" spans="1:15" s="46" customFormat="1" ht="12.75">
      <c r="B13" s="45"/>
      <c r="C13" s="45"/>
      <c r="D13" s="45"/>
      <c r="E13" s="45"/>
      <c r="F13" s="45"/>
      <c r="G13" s="45"/>
      <c r="H13" s="45"/>
      <c r="I13" s="45"/>
      <c r="J13" s="45"/>
      <c r="K13" s="45"/>
      <c r="L13" s="45"/>
      <c r="M13" s="45"/>
      <c r="N13" s="45"/>
      <c r="O13" s="45"/>
    </row>
    <row r="14" spans="1:15">
      <c r="B14" s="1"/>
      <c r="C14" s="1"/>
      <c r="D14" s="1"/>
      <c r="E14" s="1"/>
      <c r="F14" s="1"/>
      <c r="G14" s="1"/>
      <c r="H14" s="1"/>
      <c r="I14" s="1"/>
      <c r="J14" s="1"/>
      <c r="K14" s="1"/>
      <c r="L14" s="1"/>
      <c r="M14" s="1"/>
      <c r="N14" s="1"/>
      <c r="O14" s="1"/>
    </row>
    <row r="15" spans="1:15">
      <c r="B15" s="57" t="s">
        <v>247</v>
      </c>
      <c r="C15" s="86"/>
      <c r="D15" s="138"/>
      <c r="E15" s="138"/>
      <c r="F15" s="138"/>
      <c r="G15" s="138"/>
      <c r="H15" s="138"/>
      <c r="I15" s="138"/>
      <c r="J15" s="138"/>
      <c r="K15" s="138"/>
      <c r="L15" s="138"/>
      <c r="M15" s="138"/>
      <c r="N15" s="138"/>
      <c r="O15" s="138"/>
    </row>
    <row r="16" spans="1:15">
      <c r="B16" s="89" t="s">
        <v>246</v>
      </c>
      <c r="C16" s="90"/>
      <c r="D16" s="223">
        <v>48.1</v>
      </c>
      <c r="E16" s="223">
        <v>51.3</v>
      </c>
      <c r="F16" s="223">
        <v>53.7</v>
      </c>
      <c r="G16" s="223">
        <v>56.1</v>
      </c>
      <c r="H16" s="223">
        <v>57.8</v>
      </c>
      <c r="I16" s="223">
        <v>60</v>
      </c>
      <c r="J16" s="223">
        <v>61.6</v>
      </c>
      <c r="K16" s="223">
        <v>63.6</v>
      </c>
      <c r="L16" s="223">
        <v>65.599999999999994</v>
      </c>
      <c r="M16" s="223">
        <v>66.2</v>
      </c>
      <c r="N16" s="223">
        <v>68.599999999999994</v>
      </c>
      <c r="O16" s="223">
        <v>70.099999999999994</v>
      </c>
    </row>
    <row r="17" spans="2:15">
      <c r="B17" s="224" t="s">
        <v>119</v>
      </c>
      <c r="C17" s="86"/>
      <c r="D17" s="225">
        <v>56.1</v>
      </c>
      <c r="E17" s="225">
        <v>59.4</v>
      </c>
      <c r="F17" s="225">
        <v>61.7</v>
      </c>
      <c r="G17" s="225">
        <v>63.8</v>
      </c>
      <c r="H17" s="225">
        <v>65.2</v>
      </c>
      <c r="I17" s="225">
        <v>67.099999999999994</v>
      </c>
      <c r="J17" s="225">
        <v>68.599999999999994</v>
      </c>
      <c r="K17" s="225">
        <v>69.900000000000006</v>
      </c>
      <c r="L17" s="225">
        <v>71.400000000000006</v>
      </c>
      <c r="M17" s="225">
        <v>71.3</v>
      </c>
      <c r="N17" s="225">
        <v>73.7</v>
      </c>
      <c r="O17" s="225">
        <v>75</v>
      </c>
    </row>
    <row r="18" spans="2:15">
      <c r="B18" s="226" t="s">
        <v>120</v>
      </c>
      <c r="C18" s="93"/>
      <c r="D18" s="227">
        <v>40.299999999999997</v>
      </c>
      <c r="E18" s="227">
        <v>43.4</v>
      </c>
      <c r="F18" s="227">
        <v>46</v>
      </c>
      <c r="G18" s="227">
        <v>48.6</v>
      </c>
      <c r="H18" s="227">
        <v>50.7</v>
      </c>
      <c r="I18" s="227">
        <v>53.2</v>
      </c>
      <c r="J18" s="227">
        <v>54.9</v>
      </c>
      <c r="K18" s="227">
        <v>57.6</v>
      </c>
      <c r="L18" s="227">
        <v>60</v>
      </c>
      <c r="M18" s="227">
        <v>61.2</v>
      </c>
      <c r="N18" s="227">
        <v>63.5</v>
      </c>
      <c r="O18" s="227">
        <v>65.400000000000006</v>
      </c>
    </row>
    <row r="19" spans="2:15" s="46" customFormat="1" ht="12.75">
      <c r="B19" s="45"/>
      <c r="C19" s="45"/>
      <c r="D19" s="45"/>
      <c r="E19" s="45"/>
      <c r="F19" s="45"/>
      <c r="G19" s="45"/>
      <c r="H19" s="45"/>
      <c r="I19" s="45"/>
      <c r="J19" s="45"/>
      <c r="K19" s="45"/>
      <c r="L19" s="45"/>
      <c r="M19" s="45"/>
      <c r="N19" s="45"/>
      <c r="O19" s="45"/>
    </row>
    <row r="20" spans="2:15" s="46" customFormat="1" ht="12.75">
      <c r="B20" s="45" t="s">
        <v>248</v>
      </c>
      <c r="C20" s="45"/>
      <c r="D20" s="45"/>
      <c r="E20" s="45"/>
      <c r="F20" s="45"/>
      <c r="G20" s="45"/>
      <c r="H20" s="45"/>
      <c r="I20" s="45"/>
      <c r="J20" s="45"/>
      <c r="K20" s="45"/>
      <c r="L20" s="45"/>
      <c r="M20" s="45"/>
      <c r="N20" s="45"/>
      <c r="O20" s="45"/>
    </row>
    <row r="21" spans="2:15" s="46" customFormat="1" ht="12.75">
      <c r="B21" s="45"/>
      <c r="C21" s="45"/>
      <c r="D21" s="45"/>
      <c r="E21" s="45"/>
      <c r="F21" s="45"/>
      <c r="G21" s="45"/>
      <c r="H21" s="45"/>
      <c r="I21" s="45"/>
      <c r="J21" s="45"/>
      <c r="K21" s="45"/>
      <c r="L21" s="45"/>
      <c r="M21" s="45"/>
      <c r="N21" s="45"/>
      <c r="O21" s="45"/>
    </row>
    <row r="22" spans="2:15" s="46" customFormat="1" ht="12.75">
      <c r="B22" s="45" t="s">
        <v>249</v>
      </c>
      <c r="C22" s="45"/>
      <c r="D22" s="45"/>
      <c r="E22" s="45"/>
      <c r="F22" s="45"/>
      <c r="G22" s="45"/>
      <c r="H22" s="45"/>
      <c r="I22" s="45"/>
      <c r="J22" s="45"/>
      <c r="K22" s="45"/>
      <c r="L22" s="45"/>
      <c r="M22" s="45"/>
      <c r="N22" s="45"/>
      <c r="O22" s="45"/>
    </row>
    <row r="23" spans="2:15" s="46" customFormat="1" ht="12.75">
      <c r="B23" s="45"/>
      <c r="C23" s="45"/>
      <c r="D23" s="45"/>
      <c r="E23" s="45"/>
      <c r="F23" s="45"/>
      <c r="G23" s="45"/>
      <c r="H23" s="45"/>
      <c r="I23" s="45"/>
      <c r="J23" s="45"/>
      <c r="K23" s="45"/>
      <c r="L23" s="45"/>
      <c r="M23" s="45"/>
      <c r="N23" s="45"/>
      <c r="O23" s="45"/>
    </row>
    <row r="24" spans="2:15" s="46" customFormat="1">
      <c r="B24" s="228"/>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sheetPr>
  <dimension ref="A2:R27"/>
  <sheetViews>
    <sheetView showGridLines="0" zoomScaleNormal="100" workbookViewId="0"/>
  </sheetViews>
  <sheetFormatPr baseColWidth="10" defaultRowHeight="15"/>
  <cols>
    <col min="1" max="1" width="11.42578125" style="2"/>
    <col min="2" max="2" width="10.5703125" style="2" customWidth="1"/>
    <col min="3" max="3" width="28" style="2" customWidth="1"/>
    <col min="4" max="18" width="7.7109375" style="2" customWidth="1"/>
    <col min="19" max="16384" width="11.42578125" style="2"/>
  </cols>
  <sheetData>
    <row r="2" spans="1:18" s="33" customFormat="1">
      <c r="A2" s="1"/>
      <c r="B2" s="1"/>
      <c r="C2" s="1"/>
      <c r="D2" s="1"/>
      <c r="E2" s="1"/>
      <c r="F2" s="1"/>
      <c r="G2" s="1"/>
      <c r="H2" s="1"/>
      <c r="I2" s="1"/>
      <c r="J2" s="1"/>
      <c r="K2" s="1"/>
      <c r="L2" s="1"/>
      <c r="M2" s="1"/>
      <c r="N2" s="1"/>
      <c r="O2" s="1"/>
      <c r="P2" s="1"/>
      <c r="Q2" s="1"/>
      <c r="R2" s="1"/>
    </row>
    <row r="3" spans="1:18" s="38" customFormat="1" ht="26.85" customHeight="1">
      <c r="A3" s="34"/>
      <c r="B3" s="35" t="s">
        <v>22</v>
      </c>
      <c r="C3" s="36" t="s">
        <v>23</v>
      </c>
      <c r="D3" s="37"/>
      <c r="E3" s="37"/>
      <c r="F3" s="37"/>
      <c r="G3" s="37"/>
      <c r="H3" s="37"/>
      <c r="I3" s="37"/>
      <c r="J3" s="37"/>
      <c r="K3" s="37"/>
      <c r="L3" s="37"/>
      <c r="M3" s="37"/>
      <c r="N3" s="37"/>
      <c r="O3" s="37"/>
      <c r="P3" s="37"/>
      <c r="Q3" s="37"/>
      <c r="R3" s="37"/>
    </row>
    <row r="4" spans="1:18" s="33" customFormat="1" ht="13.35" customHeight="1">
      <c r="A4" s="1"/>
      <c r="B4" s="1"/>
      <c r="C4" s="1"/>
      <c r="D4" s="1"/>
      <c r="E4" s="1"/>
      <c r="F4" s="1"/>
      <c r="G4" s="1"/>
      <c r="H4" s="1"/>
      <c r="I4" s="1"/>
      <c r="J4" s="1"/>
      <c r="K4" s="1"/>
      <c r="L4" s="1"/>
      <c r="M4" s="1"/>
      <c r="N4" s="1"/>
      <c r="O4" s="1"/>
      <c r="P4" s="1"/>
      <c r="Q4" s="1"/>
      <c r="R4" s="1"/>
    </row>
    <row r="5" spans="1:18" s="41" customFormat="1" ht="15" customHeight="1">
      <c r="A5" s="39"/>
      <c r="B5" s="40" t="s">
        <v>250</v>
      </c>
      <c r="C5" s="39"/>
      <c r="D5" s="39"/>
      <c r="E5" s="39"/>
      <c r="F5" s="39"/>
      <c r="G5" s="39"/>
      <c r="H5" s="39"/>
      <c r="I5" s="39"/>
      <c r="J5" s="39"/>
      <c r="K5" s="39"/>
      <c r="L5" s="39"/>
      <c r="M5" s="39"/>
      <c r="N5" s="39"/>
      <c r="O5" s="39"/>
      <c r="P5" s="39"/>
      <c r="Q5" s="39"/>
      <c r="R5" s="39"/>
    </row>
    <row r="6" spans="1:18" s="33" customFormat="1" ht="13.35" customHeight="1">
      <c r="A6" s="1"/>
      <c r="B6" s="1"/>
      <c r="C6" s="1"/>
      <c r="D6" s="1"/>
      <c r="E6" s="1"/>
      <c r="F6" s="1"/>
      <c r="G6" s="1"/>
      <c r="H6" s="1"/>
      <c r="I6" s="1"/>
      <c r="J6" s="1"/>
      <c r="K6" s="1"/>
      <c r="L6" s="1"/>
      <c r="M6" s="1"/>
      <c r="N6" s="1"/>
      <c r="O6" s="1"/>
      <c r="P6" s="1"/>
      <c r="Q6" s="1"/>
      <c r="R6" s="1"/>
    </row>
    <row r="7" spans="1:18" s="46" customFormat="1" ht="12.75">
      <c r="A7" s="45"/>
      <c r="B7" s="229" t="s">
        <v>251</v>
      </c>
      <c r="C7" s="45"/>
      <c r="D7" s="48">
        <v>1995</v>
      </c>
      <c r="E7" s="48">
        <v>2000</v>
      </c>
      <c r="F7" s="48">
        <v>2005</v>
      </c>
      <c r="G7" s="48">
        <v>2006</v>
      </c>
      <c r="H7" s="48">
        <v>2007</v>
      </c>
      <c r="I7" s="48">
        <v>2008</v>
      </c>
      <c r="J7" s="48">
        <v>2009</v>
      </c>
      <c r="K7" s="48">
        <v>2010</v>
      </c>
      <c r="L7" s="48">
        <v>2011</v>
      </c>
      <c r="M7" s="48">
        <v>2012</v>
      </c>
      <c r="N7" s="48">
        <v>2013</v>
      </c>
      <c r="O7" s="48">
        <v>2014</v>
      </c>
      <c r="P7" s="48">
        <v>2015</v>
      </c>
      <c r="Q7" s="48">
        <v>2016</v>
      </c>
      <c r="R7" s="48">
        <v>2017</v>
      </c>
    </row>
    <row r="8" spans="1:18" s="46" customFormat="1" ht="12.75">
      <c r="A8" s="154"/>
      <c r="B8" s="45"/>
      <c r="C8" s="45"/>
      <c r="D8" s="45"/>
      <c r="E8" s="45"/>
      <c r="F8" s="45"/>
      <c r="G8" s="45"/>
      <c r="H8" s="45"/>
      <c r="I8" s="45"/>
      <c r="J8" s="45"/>
      <c r="K8" s="45"/>
      <c r="L8" s="45"/>
      <c r="M8" s="45"/>
      <c r="N8" s="45"/>
      <c r="O8" s="45"/>
      <c r="P8" s="45"/>
      <c r="Q8" s="45"/>
      <c r="R8" s="45"/>
    </row>
    <row r="9" spans="1:18" s="46" customFormat="1" ht="12.75">
      <c r="A9" s="154"/>
      <c r="B9" s="158" t="s">
        <v>252</v>
      </c>
      <c r="C9" s="69"/>
      <c r="D9" s="230">
        <v>3611.9209999999998</v>
      </c>
      <c r="E9" s="230">
        <v>3889.6950000000002</v>
      </c>
      <c r="F9" s="230">
        <v>4860.9089999999997</v>
      </c>
      <c r="G9" s="230">
        <v>4487.3045000000002</v>
      </c>
      <c r="H9" s="230">
        <v>3760.5859166666664</v>
      </c>
      <c r="I9" s="230">
        <v>3258.9535833333334</v>
      </c>
      <c r="J9" s="230">
        <v>3414.9915833333334</v>
      </c>
      <c r="K9" s="230">
        <v>3238.9645833333334</v>
      </c>
      <c r="L9" s="230">
        <v>2976.4876666666664</v>
      </c>
      <c r="M9" s="230">
        <v>2897.1264166666665</v>
      </c>
      <c r="N9" s="230">
        <v>2950.3375000000001</v>
      </c>
      <c r="O9" s="230">
        <v>2898.3880833333333</v>
      </c>
      <c r="P9" s="230">
        <v>2794.6641666666665</v>
      </c>
      <c r="Q9" s="230">
        <v>2691</v>
      </c>
      <c r="R9" s="230">
        <v>2532.837</v>
      </c>
    </row>
    <row r="10" spans="1:18" s="46" customFormat="1" ht="12.75">
      <c r="A10" s="154"/>
      <c r="B10" s="160" t="s">
        <v>253</v>
      </c>
      <c r="C10" s="122"/>
      <c r="D10" s="231"/>
      <c r="E10" s="231"/>
      <c r="F10" s="231">
        <v>6062.1467499999999</v>
      </c>
      <c r="G10" s="231">
        <v>5783.2765833333333</v>
      </c>
      <c r="H10" s="231">
        <v>4946.7596666666668</v>
      </c>
      <c r="I10" s="231">
        <v>4815.8554999999997</v>
      </c>
      <c r="J10" s="231">
        <v>4945.3079166666666</v>
      </c>
      <c r="K10" s="231">
        <v>4747.2737500000003</v>
      </c>
      <c r="L10" s="231">
        <v>4212.4395000000004</v>
      </c>
      <c r="M10" s="231">
        <v>3928.3186666666666</v>
      </c>
      <c r="N10" s="231">
        <v>3901.3053333333337</v>
      </c>
      <c r="O10" s="231">
        <v>3802.6180833333333</v>
      </c>
      <c r="P10" s="231">
        <v>3631.3345833333333</v>
      </c>
      <c r="Q10" s="232">
        <v>3577.2629999999999</v>
      </c>
      <c r="R10" s="232">
        <v>3517.3510000000001</v>
      </c>
    </row>
    <row r="11" spans="1:18" s="46" customFormat="1" ht="12.75">
      <c r="A11" s="154"/>
      <c r="B11" s="154"/>
      <c r="C11" s="45"/>
      <c r="D11" s="233"/>
      <c r="E11" s="233"/>
      <c r="F11" s="233"/>
      <c r="G11" s="233"/>
      <c r="H11" s="233"/>
      <c r="I11" s="233"/>
      <c r="J11" s="233"/>
      <c r="K11" s="233"/>
      <c r="L11" s="233"/>
      <c r="M11" s="233"/>
      <c r="N11" s="233"/>
      <c r="O11" s="233"/>
      <c r="P11" s="233"/>
      <c r="Q11" s="233"/>
      <c r="R11" s="233"/>
    </row>
    <row r="12" spans="1:18" s="46" customFormat="1" ht="12.75">
      <c r="A12" s="45"/>
      <c r="B12" s="229" t="s">
        <v>254</v>
      </c>
      <c r="C12" s="45"/>
      <c r="D12" s="96"/>
      <c r="E12" s="96"/>
      <c r="F12" s="96"/>
      <c r="G12" s="96"/>
      <c r="H12" s="96"/>
      <c r="I12" s="96"/>
      <c r="J12" s="96"/>
      <c r="K12" s="96"/>
      <c r="L12" s="96"/>
      <c r="M12" s="96"/>
      <c r="N12" s="96"/>
      <c r="O12" s="96"/>
      <c r="P12" s="96"/>
      <c r="Q12" s="96"/>
      <c r="R12" s="96"/>
    </row>
    <row r="13" spans="1:18" s="46" customFormat="1" ht="12.75">
      <c r="A13" s="45"/>
      <c r="B13" s="45"/>
      <c r="C13" s="45"/>
      <c r="D13" s="96"/>
      <c r="E13" s="96"/>
      <c r="F13" s="96"/>
      <c r="G13" s="96"/>
      <c r="H13" s="96"/>
      <c r="I13" s="96"/>
      <c r="J13" s="96"/>
      <c r="K13" s="96"/>
      <c r="L13" s="96"/>
      <c r="M13" s="96"/>
      <c r="N13" s="96"/>
      <c r="O13" s="96"/>
      <c r="P13" s="96"/>
      <c r="Q13" s="96"/>
      <c r="R13" s="96"/>
    </row>
    <row r="14" spans="1:18" s="46" customFormat="1" ht="12.75">
      <c r="A14" s="45"/>
      <c r="B14" s="234" t="s">
        <v>117</v>
      </c>
      <c r="C14" s="155"/>
      <c r="D14" s="235">
        <v>9.4E-2</v>
      </c>
      <c r="E14" s="235">
        <v>9.6000000000000002E-2</v>
      </c>
      <c r="F14" s="235">
        <v>0.11699999999999999</v>
      </c>
      <c r="G14" s="235">
        <v>0.11</v>
      </c>
      <c r="H14" s="235">
        <v>0.09</v>
      </c>
      <c r="I14" s="235">
        <v>7.8E-2</v>
      </c>
      <c r="J14" s="235">
        <v>8.1000000000000003E-2</v>
      </c>
      <c r="K14" s="235">
        <v>7.6999999999999999E-2</v>
      </c>
      <c r="L14" s="235">
        <v>7.0999999999999994E-2</v>
      </c>
      <c r="M14" s="235">
        <v>6.8000000000000005E-2</v>
      </c>
      <c r="N14" s="235">
        <v>6.9000000000000006E-2</v>
      </c>
      <c r="O14" s="235">
        <v>6.7000000000000004E-2</v>
      </c>
      <c r="P14" s="235">
        <v>6.4000000000000001E-2</v>
      </c>
      <c r="Q14" s="235">
        <v>6.0999999999999999E-2</v>
      </c>
      <c r="R14" s="235">
        <v>5.7000000000000002E-2</v>
      </c>
    </row>
    <row r="15" spans="1:18" s="46" customFormat="1" ht="12.75">
      <c r="A15" s="42"/>
      <c r="B15" s="45"/>
      <c r="C15" s="45"/>
      <c r="D15" s="96"/>
      <c r="E15" s="96"/>
      <c r="F15" s="96"/>
      <c r="G15" s="96"/>
      <c r="H15" s="96"/>
      <c r="I15" s="96"/>
      <c r="J15" s="96"/>
      <c r="K15" s="96"/>
      <c r="L15" s="96"/>
      <c r="M15" s="96"/>
      <c r="N15" s="96"/>
      <c r="O15" s="96"/>
      <c r="P15" s="96"/>
      <c r="Q15" s="96"/>
      <c r="R15" s="96"/>
    </row>
    <row r="16" spans="1:18" s="46" customFormat="1" ht="12.75">
      <c r="A16" s="42"/>
      <c r="B16" s="57" t="s">
        <v>118</v>
      </c>
      <c r="C16" s="86"/>
      <c r="D16" s="132"/>
      <c r="E16" s="132"/>
      <c r="F16" s="132"/>
      <c r="G16" s="132"/>
      <c r="H16" s="132"/>
      <c r="I16" s="132"/>
      <c r="J16" s="132"/>
      <c r="K16" s="132"/>
      <c r="L16" s="132"/>
      <c r="M16" s="132"/>
      <c r="N16" s="132"/>
      <c r="O16" s="132"/>
      <c r="P16" s="132"/>
      <c r="Q16" s="132"/>
      <c r="R16" s="132"/>
    </row>
    <row r="17" spans="1:18" s="46" customFormat="1" ht="12.75">
      <c r="A17" s="45"/>
      <c r="B17" s="89" t="s">
        <v>119</v>
      </c>
      <c r="C17" s="90"/>
      <c r="D17" s="133">
        <v>8.5000000000000006E-2</v>
      </c>
      <c r="E17" s="133">
        <v>9.1999999999999998E-2</v>
      </c>
      <c r="F17" s="133">
        <v>0.11699999999999999</v>
      </c>
      <c r="G17" s="133">
        <v>0.105</v>
      </c>
      <c r="H17" s="133">
        <v>8.5000000000000006E-2</v>
      </c>
      <c r="I17" s="133">
        <v>7.400000000000001E-2</v>
      </c>
      <c r="J17" s="133">
        <v>8.3000000000000004E-2</v>
      </c>
      <c r="K17" s="133">
        <v>7.9000000000000001E-2</v>
      </c>
      <c r="L17" s="133">
        <v>7.0999999999999994E-2</v>
      </c>
      <c r="M17" s="133">
        <v>6.9000000000000006E-2</v>
      </c>
      <c r="N17" s="133">
        <v>7.0000000000000007E-2</v>
      </c>
      <c r="O17" s="133">
        <v>6.8000000000000005E-2</v>
      </c>
      <c r="P17" s="133">
        <v>6.6000000000000003E-2</v>
      </c>
      <c r="Q17" s="133">
        <v>6.4000000000000001E-2</v>
      </c>
      <c r="R17" s="133">
        <v>5.8999999999999997E-2</v>
      </c>
    </row>
    <row r="18" spans="1:18" s="46" customFormat="1" ht="12.75">
      <c r="A18" s="45"/>
      <c r="B18" s="92" t="s">
        <v>120</v>
      </c>
      <c r="C18" s="93"/>
      <c r="D18" s="134">
        <v>0.106</v>
      </c>
      <c r="E18" s="134">
        <v>0.1</v>
      </c>
      <c r="F18" s="134">
        <v>0.11800000000000001</v>
      </c>
      <c r="G18" s="134">
        <v>0.11</v>
      </c>
      <c r="H18" s="134">
        <v>9.6000000000000002E-2</v>
      </c>
      <c r="I18" s="134">
        <v>8.199999999999999E-2</v>
      </c>
      <c r="J18" s="134">
        <v>7.9000000000000001E-2</v>
      </c>
      <c r="K18" s="134">
        <v>7.4999999999999997E-2</v>
      </c>
      <c r="L18" s="134">
        <v>7.0000000000000007E-2</v>
      </c>
      <c r="M18" s="134">
        <v>6.8000000000000005E-2</v>
      </c>
      <c r="N18" s="134">
        <v>6.7000000000000004E-2</v>
      </c>
      <c r="O18" s="134">
        <v>6.6000000000000003E-2</v>
      </c>
      <c r="P18" s="134">
        <v>6.2E-2</v>
      </c>
      <c r="Q18" s="134">
        <v>5.8000000000000003E-2</v>
      </c>
      <c r="R18" s="134">
        <v>5.3999999999999999E-2</v>
      </c>
    </row>
    <row r="19" spans="1:18" s="46" customFormat="1" ht="12.75">
      <c r="A19" s="45"/>
      <c r="B19" s="135"/>
      <c r="C19" s="86"/>
      <c r="D19" s="132"/>
      <c r="E19" s="132"/>
      <c r="F19" s="132"/>
      <c r="G19" s="132"/>
      <c r="H19" s="132"/>
      <c r="I19" s="132"/>
      <c r="J19" s="132"/>
      <c r="K19" s="132"/>
      <c r="L19" s="132"/>
      <c r="M19" s="132"/>
      <c r="N19" s="132"/>
      <c r="O19" s="132"/>
      <c r="P19" s="132"/>
      <c r="Q19" s="132"/>
      <c r="R19" s="132"/>
    </row>
    <row r="20" spans="1:18" s="46" customFormat="1" ht="12.75">
      <c r="A20" s="45"/>
      <c r="B20" s="57" t="s">
        <v>227</v>
      </c>
      <c r="C20" s="86"/>
      <c r="D20" s="132"/>
      <c r="E20" s="132"/>
      <c r="F20" s="132"/>
      <c r="G20" s="132"/>
      <c r="H20" s="132"/>
      <c r="I20" s="132"/>
      <c r="J20" s="132"/>
      <c r="K20" s="132"/>
      <c r="L20" s="132"/>
      <c r="M20" s="132"/>
      <c r="N20" s="132"/>
      <c r="O20" s="132"/>
      <c r="P20" s="132"/>
      <c r="Q20" s="132"/>
      <c r="R20" s="132"/>
    </row>
    <row r="21" spans="1:18" s="46" customFormat="1" ht="12.75">
      <c r="A21" s="45"/>
      <c r="B21" s="89" t="s">
        <v>228</v>
      </c>
      <c r="C21" s="90"/>
      <c r="D21" s="133">
        <v>8.1000000000000003E-2</v>
      </c>
      <c r="E21" s="133">
        <v>7.5999999999999998E-2</v>
      </c>
      <c r="F21" s="133">
        <v>9.9000000000000005E-2</v>
      </c>
      <c r="G21" s="133">
        <v>9.0999999999999998E-2</v>
      </c>
      <c r="H21" s="133">
        <v>7.400000000000001E-2</v>
      </c>
      <c r="I21" s="133">
        <v>6.4000000000000001E-2</v>
      </c>
      <c r="J21" s="133">
        <v>6.9000000000000006E-2</v>
      </c>
      <c r="K21" s="133">
        <v>6.6000000000000003E-2</v>
      </c>
      <c r="L21" s="133">
        <v>0.06</v>
      </c>
      <c r="M21" s="133">
        <v>5.9000000000000004E-2</v>
      </c>
      <c r="N21" s="133">
        <v>0.06</v>
      </c>
      <c r="O21" s="133">
        <v>5.9000000000000004E-2</v>
      </c>
      <c r="P21" s="133">
        <v>5.7000000000000002E-2</v>
      </c>
      <c r="Q21" s="133">
        <v>5.6000000000000001E-2</v>
      </c>
      <c r="R21" s="133">
        <v>5.2999999999999999E-2</v>
      </c>
    </row>
    <row r="22" spans="1:18" s="46" customFormat="1" ht="12.75">
      <c r="A22" s="45"/>
      <c r="B22" s="92" t="s">
        <v>229</v>
      </c>
      <c r="C22" s="93"/>
      <c r="D22" s="134">
        <v>0.13900000000000001</v>
      </c>
      <c r="E22" s="134">
        <v>0.17100000000000001</v>
      </c>
      <c r="F22" s="134">
        <v>0.187</v>
      </c>
      <c r="G22" s="134">
        <v>0.17300000000000001</v>
      </c>
      <c r="H22" s="134">
        <v>0.15</v>
      </c>
      <c r="I22" s="134">
        <v>0.13100000000000001</v>
      </c>
      <c r="J22" s="134">
        <v>0.13</v>
      </c>
      <c r="K22" s="134">
        <v>0.12</v>
      </c>
      <c r="L22" s="134">
        <v>0.113</v>
      </c>
      <c r="M22" s="134">
        <v>0.107</v>
      </c>
      <c r="N22" s="134">
        <v>0.10300000000000001</v>
      </c>
      <c r="O22" s="134">
        <v>9.8000000000000004E-2</v>
      </c>
      <c r="P22" s="134">
        <v>9.1999999999999998E-2</v>
      </c>
      <c r="Q22" s="134">
        <v>8.5000000000000006E-2</v>
      </c>
      <c r="R22" s="134">
        <v>7.5999999999999998E-2</v>
      </c>
    </row>
    <row r="23" spans="1:18" s="46" customFormat="1" ht="12.75">
      <c r="A23" s="45"/>
      <c r="B23" s="45"/>
      <c r="C23" s="45"/>
      <c r="D23" s="45"/>
      <c r="E23" s="45"/>
      <c r="F23" s="45"/>
      <c r="G23" s="45"/>
      <c r="H23" s="45"/>
      <c r="I23" s="45"/>
      <c r="J23" s="45"/>
      <c r="K23" s="45"/>
      <c r="L23" s="45"/>
      <c r="M23" s="45"/>
      <c r="N23" s="45"/>
      <c r="O23" s="45"/>
      <c r="P23" s="45"/>
      <c r="Q23" s="45"/>
      <c r="R23" s="45"/>
    </row>
    <row r="24" spans="1:18" s="46" customFormat="1" ht="12.75">
      <c r="A24" s="45"/>
      <c r="B24" s="45" t="s">
        <v>255</v>
      </c>
      <c r="C24" s="45"/>
      <c r="D24" s="45"/>
      <c r="E24" s="45"/>
      <c r="F24" s="45"/>
      <c r="G24" s="45"/>
      <c r="H24" s="45"/>
      <c r="I24" s="45"/>
      <c r="J24" s="45"/>
      <c r="K24" s="45"/>
      <c r="L24" s="45"/>
      <c r="M24" s="45"/>
      <c r="N24" s="45"/>
      <c r="O24" s="45"/>
      <c r="P24" s="45"/>
      <c r="Q24" s="45"/>
      <c r="R24" s="45"/>
    </row>
    <row r="25" spans="1:18" s="46" customFormat="1" ht="12.75">
      <c r="A25" s="45"/>
      <c r="B25" s="45"/>
      <c r="C25" s="45"/>
      <c r="D25" s="45"/>
      <c r="E25" s="45"/>
      <c r="F25" s="45"/>
      <c r="G25" s="45"/>
      <c r="H25" s="45"/>
      <c r="I25" s="45"/>
      <c r="J25" s="45"/>
      <c r="K25" s="45"/>
      <c r="L25" s="45"/>
      <c r="M25" s="45"/>
      <c r="N25" s="45"/>
      <c r="O25" s="45"/>
      <c r="P25" s="45"/>
      <c r="Q25" s="45"/>
      <c r="R25" s="45"/>
    </row>
    <row r="26" spans="1:18" s="46" customFormat="1" ht="12.75">
      <c r="A26" s="45"/>
      <c r="B26" s="45"/>
      <c r="C26" s="45"/>
      <c r="D26" s="45"/>
      <c r="E26" s="45"/>
      <c r="F26" s="45"/>
      <c r="G26" s="45"/>
      <c r="H26" s="45"/>
      <c r="I26" s="45"/>
      <c r="J26" s="45"/>
      <c r="K26" s="45"/>
      <c r="L26" s="45"/>
      <c r="M26" s="45"/>
      <c r="N26" s="45"/>
      <c r="O26" s="45"/>
      <c r="P26" s="45"/>
      <c r="Q26" s="45"/>
      <c r="R26" s="45"/>
    </row>
    <row r="27" spans="1:18" s="46"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sheetPr>
  <dimension ref="B2:Q39"/>
  <sheetViews>
    <sheetView showGridLines="0" zoomScaleNormal="100" workbookViewId="0"/>
  </sheetViews>
  <sheetFormatPr baseColWidth="10" defaultRowHeight="15"/>
  <cols>
    <col min="1" max="2" width="11.42578125" style="2"/>
    <col min="3" max="3" width="19.42578125" style="2" customWidth="1"/>
    <col min="4" max="17" width="8.7109375" style="2" customWidth="1"/>
    <col min="18" max="16384" width="11.42578125" style="2"/>
  </cols>
  <sheetData>
    <row r="2" spans="2:17" ht="26.25">
      <c r="B2" s="35" t="s">
        <v>24</v>
      </c>
      <c r="C2" s="36" t="s">
        <v>25</v>
      </c>
      <c r="D2" s="36"/>
      <c r="E2" s="36"/>
      <c r="F2" s="36"/>
      <c r="G2" s="36"/>
      <c r="H2" s="36"/>
      <c r="I2" s="36"/>
      <c r="J2" s="36"/>
      <c r="K2" s="36"/>
      <c r="L2" s="36"/>
      <c r="M2" s="36"/>
      <c r="N2" s="36"/>
      <c r="O2" s="36"/>
      <c r="P2" s="36"/>
      <c r="Q2" s="36"/>
    </row>
    <row r="3" spans="2:17">
      <c r="B3" s="1"/>
      <c r="C3" s="1"/>
      <c r="D3" s="1"/>
      <c r="E3" s="1"/>
      <c r="F3" s="1"/>
      <c r="G3" s="1"/>
      <c r="H3" s="1"/>
      <c r="I3" s="1"/>
      <c r="J3" s="1"/>
      <c r="K3" s="1"/>
      <c r="L3" s="1"/>
      <c r="M3" s="1"/>
      <c r="N3" s="1"/>
      <c r="O3" s="1"/>
      <c r="P3" s="1"/>
      <c r="Q3" s="1"/>
    </row>
    <row r="4" spans="2:17">
      <c r="B4" s="40" t="s">
        <v>256</v>
      </c>
      <c r="C4" s="39"/>
      <c r="D4" s="39"/>
      <c r="E4" s="39"/>
      <c r="F4" s="39"/>
      <c r="G4" s="1"/>
      <c r="H4" s="1"/>
      <c r="I4" s="1"/>
      <c r="J4" s="1"/>
      <c r="K4" s="1"/>
      <c r="L4" s="39"/>
      <c r="M4" s="39"/>
      <c r="N4" s="39"/>
      <c r="O4" s="39"/>
      <c r="P4" s="39"/>
      <c r="Q4" s="39"/>
    </row>
    <row r="5" spans="2:17">
      <c r="B5" s="1"/>
      <c r="C5" s="1"/>
      <c r="D5" s="1"/>
      <c r="E5" s="1"/>
      <c r="F5" s="1"/>
      <c r="G5" s="1"/>
      <c r="H5" s="1"/>
      <c r="I5" s="1"/>
      <c r="J5" s="1"/>
      <c r="K5" s="1"/>
      <c r="L5" s="1"/>
      <c r="M5" s="1"/>
      <c r="N5" s="1"/>
      <c r="O5" s="1"/>
      <c r="P5" s="1"/>
      <c r="Q5" s="1"/>
    </row>
    <row r="6" spans="2:17" ht="15" customHeight="1">
      <c r="B6" s="236" t="s">
        <v>257</v>
      </c>
      <c r="C6" s="237"/>
      <c r="D6" s="43" t="s">
        <v>110</v>
      </c>
      <c r="E6" s="44"/>
      <c r="F6" s="44"/>
      <c r="G6" s="44"/>
      <c r="H6" s="44"/>
      <c r="I6" s="44"/>
      <c r="J6" s="44"/>
      <c r="K6" s="44"/>
      <c r="L6" s="44"/>
      <c r="M6" s="44"/>
      <c r="N6" s="44"/>
      <c r="O6" s="44"/>
      <c r="P6" s="44"/>
      <c r="Q6" s="44"/>
    </row>
    <row r="7" spans="2:17">
      <c r="B7" s="236"/>
      <c r="C7" s="237"/>
      <c r="D7" s="48">
        <v>1995</v>
      </c>
      <c r="E7" s="48">
        <v>2000</v>
      </c>
      <c r="F7" s="48">
        <v>2005</v>
      </c>
      <c r="G7" s="48">
        <v>2006</v>
      </c>
      <c r="H7" s="48">
        <v>2007</v>
      </c>
      <c r="I7" s="48">
        <v>2008</v>
      </c>
      <c r="J7" s="48">
        <v>2009</v>
      </c>
      <c r="K7" s="48">
        <v>2010</v>
      </c>
      <c r="L7" s="48">
        <v>2011</v>
      </c>
      <c r="M7" s="48">
        <v>2012</v>
      </c>
      <c r="N7" s="48">
        <v>2013</v>
      </c>
      <c r="O7" s="48" t="s">
        <v>196</v>
      </c>
      <c r="P7" s="48">
        <v>2015</v>
      </c>
      <c r="Q7" s="48">
        <v>2016</v>
      </c>
    </row>
    <row r="8" spans="2:17">
      <c r="B8" s="58"/>
      <c r="C8" s="58"/>
      <c r="D8" s="58"/>
      <c r="E8" s="58"/>
      <c r="F8" s="58"/>
      <c r="G8" s="58"/>
      <c r="H8" s="58"/>
      <c r="I8" s="58"/>
      <c r="J8" s="58"/>
      <c r="K8" s="58"/>
      <c r="L8" s="58"/>
      <c r="M8" s="58"/>
      <c r="N8" s="58"/>
      <c r="O8" s="58"/>
      <c r="P8" s="58"/>
      <c r="Q8" s="58"/>
    </row>
    <row r="9" spans="2:17">
      <c r="B9" s="58"/>
      <c r="C9" s="58"/>
      <c r="D9" s="58"/>
      <c r="E9" s="58"/>
      <c r="F9" s="58"/>
      <c r="G9" s="58"/>
      <c r="H9" s="58"/>
      <c r="I9" s="58"/>
      <c r="J9" s="58"/>
      <c r="K9" s="58"/>
      <c r="L9" s="58"/>
      <c r="M9" s="58"/>
      <c r="N9" s="58"/>
      <c r="O9" s="58"/>
      <c r="P9" s="58"/>
      <c r="Q9" s="58"/>
    </row>
    <row r="10" spans="2:17">
      <c r="B10" s="238" t="s">
        <v>117</v>
      </c>
      <c r="C10" s="45"/>
      <c r="D10" s="45"/>
      <c r="E10" s="45"/>
      <c r="F10" s="45"/>
      <c r="G10" s="45"/>
      <c r="H10" s="45"/>
      <c r="I10" s="45"/>
      <c r="J10" s="45"/>
      <c r="K10" s="45"/>
      <c r="L10" s="45"/>
      <c r="M10" s="45"/>
      <c r="N10" s="45"/>
      <c r="O10" s="45"/>
      <c r="P10" s="45"/>
      <c r="Q10" s="45"/>
    </row>
    <row r="11" spans="2:17">
      <c r="B11" s="179" t="s">
        <v>258</v>
      </c>
      <c r="C11" s="69"/>
      <c r="D11" s="60">
        <v>0.45159998536109924</v>
      </c>
      <c r="E11" s="60">
        <v>0.48502999544143677</v>
      </c>
      <c r="F11" s="60">
        <v>0.46369999647140503</v>
      </c>
      <c r="G11" s="60">
        <v>0.46639001369476318</v>
      </c>
      <c r="H11" s="60">
        <v>0.47010999917984009</v>
      </c>
      <c r="I11" s="60">
        <v>0.47995001077651978</v>
      </c>
      <c r="J11" s="60">
        <v>0.48600998520851135</v>
      </c>
      <c r="K11" s="60">
        <v>0.49661999940872192</v>
      </c>
      <c r="L11" s="60">
        <v>0.5028499960899353</v>
      </c>
      <c r="M11" s="60">
        <v>0.49733000993728638</v>
      </c>
      <c r="N11" s="60">
        <v>0.49636000394821167</v>
      </c>
      <c r="O11" s="60">
        <v>0.49439999461174011</v>
      </c>
      <c r="P11" s="60">
        <v>0.48982000350952148</v>
      </c>
      <c r="Q11" s="60">
        <v>0.48774999380111694</v>
      </c>
    </row>
    <row r="12" spans="2:17">
      <c r="B12" s="185" t="s">
        <v>259</v>
      </c>
      <c r="C12" s="122"/>
      <c r="D12" s="64">
        <v>0.54839998483657837</v>
      </c>
      <c r="E12" s="64">
        <v>0.51497000455856323</v>
      </c>
      <c r="F12" s="64">
        <v>0.5361899733543396</v>
      </c>
      <c r="G12" s="64">
        <v>0.53333002328872681</v>
      </c>
      <c r="H12" s="64">
        <v>0.52989000082015991</v>
      </c>
      <c r="I12" s="64">
        <v>0.52004998922348022</v>
      </c>
      <c r="J12" s="64">
        <v>0.51398998498916626</v>
      </c>
      <c r="K12" s="64">
        <v>0.50338000059127808</v>
      </c>
      <c r="L12" s="64">
        <v>0.4971500039100647</v>
      </c>
      <c r="M12" s="64">
        <v>0.50266999006271362</v>
      </c>
      <c r="N12" s="64">
        <v>0.50363999605178833</v>
      </c>
      <c r="O12" s="64">
        <v>0.5055999755859375</v>
      </c>
      <c r="P12" s="64">
        <v>0.51017999649047852</v>
      </c>
      <c r="Q12" s="64">
        <v>0.51222997903823853</v>
      </c>
    </row>
    <row r="13" spans="2:17">
      <c r="B13" s="45"/>
      <c r="C13" s="45"/>
      <c r="D13" s="45"/>
      <c r="E13" s="45"/>
      <c r="F13" s="45"/>
      <c r="G13" s="45"/>
      <c r="H13" s="45"/>
      <c r="I13" s="45"/>
      <c r="J13" s="45"/>
      <c r="K13" s="45"/>
      <c r="L13" s="45"/>
      <c r="M13" s="45"/>
      <c r="N13" s="45"/>
      <c r="O13" s="45"/>
      <c r="P13" s="45"/>
      <c r="Q13" s="45"/>
    </row>
    <row r="14" spans="2:17">
      <c r="B14" s="238" t="s">
        <v>260</v>
      </c>
      <c r="C14" s="45"/>
      <c r="D14" s="45"/>
      <c r="E14" s="45"/>
      <c r="F14" s="45"/>
      <c r="G14" s="45"/>
      <c r="H14" s="45"/>
      <c r="I14" s="45"/>
      <c r="J14" s="45"/>
      <c r="K14" s="45"/>
      <c r="L14" s="45"/>
      <c r="M14" s="45"/>
      <c r="N14" s="45"/>
      <c r="O14" s="45"/>
      <c r="P14" s="45"/>
      <c r="Q14" s="45"/>
    </row>
    <row r="15" spans="2:17">
      <c r="B15" s="179" t="s">
        <v>258</v>
      </c>
      <c r="C15" s="69"/>
      <c r="D15" s="60">
        <v>0.19415999948978424</v>
      </c>
      <c r="E15" s="60">
        <v>0.15027999877929688</v>
      </c>
      <c r="F15" s="60">
        <v>0.13246999680995941</v>
      </c>
      <c r="G15" s="60">
        <v>0.14366999268531799</v>
      </c>
      <c r="H15" s="60">
        <v>0.13591000437736511</v>
      </c>
      <c r="I15" s="60">
        <v>0.15276999771595001</v>
      </c>
      <c r="J15" s="60">
        <v>0.14647999405860901</v>
      </c>
      <c r="K15" s="60">
        <v>0.15546999871730804</v>
      </c>
      <c r="L15" s="60">
        <v>0.14329999685287476</v>
      </c>
      <c r="M15" s="60">
        <v>0.15872000157833099</v>
      </c>
      <c r="N15" s="60">
        <v>0.14205999672412872</v>
      </c>
      <c r="O15" s="60">
        <v>0.14527000486850739</v>
      </c>
      <c r="P15" s="60">
        <v>0.15285000205039978</v>
      </c>
      <c r="Q15" s="60">
        <v>0.11810000240802765</v>
      </c>
    </row>
    <row r="16" spans="2:17">
      <c r="B16" s="185" t="s">
        <v>259</v>
      </c>
      <c r="C16" s="122"/>
      <c r="D16" s="64">
        <v>0.80584001541137695</v>
      </c>
      <c r="E16" s="64">
        <v>0.84972000122070313</v>
      </c>
      <c r="F16" s="64">
        <v>0.86752998828887939</v>
      </c>
      <c r="G16" s="64">
        <v>0.85632997751235962</v>
      </c>
      <c r="H16" s="64">
        <v>0.86409002542495728</v>
      </c>
      <c r="I16" s="64">
        <v>0.84723001718521118</v>
      </c>
      <c r="J16" s="64">
        <v>0.8535199761390686</v>
      </c>
      <c r="K16" s="64">
        <v>0.84452998638153076</v>
      </c>
      <c r="L16" s="64">
        <v>0.85670000314712524</v>
      </c>
      <c r="M16" s="64">
        <v>0.84127998352050781</v>
      </c>
      <c r="N16" s="64">
        <v>0.85794001817703247</v>
      </c>
      <c r="O16" s="64">
        <v>0.85473001003265381</v>
      </c>
      <c r="P16" s="64">
        <v>0.84715002775192261</v>
      </c>
      <c r="Q16" s="64">
        <v>0.88181000947952271</v>
      </c>
    </row>
    <row r="17" spans="2:17">
      <c r="B17" s="57"/>
      <c r="C17" s="45"/>
      <c r="D17" s="45"/>
      <c r="E17" s="45"/>
      <c r="F17" s="45"/>
      <c r="G17" s="45"/>
      <c r="H17" s="45"/>
      <c r="I17" s="45"/>
      <c r="J17" s="45"/>
      <c r="K17" s="45"/>
      <c r="L17" s="45"/>
      <c r="M17" s="45"/>
      <c r="N17" s="45"/>
      <c r="O17" s="45"/>
      <c r="P17" s="45"/>
      <c r="Q17" s="45"/>
    </row>
    <row r="18" spans="2:17">
      <c r="B18" s="238" t="s">
        <v>261</v>
      </c>
      <c r="C18" s="45"/>
      <c r="D18" s="45"/>
      <c r="E18" s="45"/>
      <c r="F18" s="45"/>
      <c r="G18" s="45"/>
      <c r="H18" s="45"/>
      <c r="I18" s="45"/>
      <c r="J18" s="45"/>
      <c r="K18" s="45"/>
      <c r="L18" s="45"/>
      <c r="M18" s="45"/>
      <c r="N18" s="45"/>
      <c r="O18" s="45"/>
      <c r="P18" s="45"/>
      <c r="Q18" s="45"/>
    </row>
    <row r="19" spans="2:17">
      <c r="B19" s="179" t="s">
        <v>258</v>
      </c>
      <c r="C19" s="69"/>
      <c r="D19" s="60">
        <v>0.46889001131057739</v>
      </c>
      <c r="E19" s="60">
        <v>0.50918000936508179</v>
      </c>
      <c r="F19" s="60">
        <v>0.49985998868942261</v>
      </c>
      <c r="G19" s="60">
        <v>0.497079998254776</v>
      </c>
      <c r="H19" s="60">
        <v>0.50484997034072876</v>
      </c>
      <c r="I19" s="60">
        <v>0.51506000757217407</v>
      </c>
      <c r="J19" s="60">
        <v>0.52610999345779419</v>
      </c>
      <c r="K19" s="60">
        <v>0.53961998224258423</v>
      </c>
      <c r="L19" s="60">
        <v>0.54457998275756836</v>
      </c>
      <c r="M19" s="60">
        <v>0.53856998682022095</v>
      </c>
      <c r="N19" s="60">
        <v>0.53644001483917236</v>
      </c>
      <c r="O19" s="60">
        <v>0.53250002861022949</v>
      </c>
      <c r="P19" s="60">
        <v>0.53259998559951782</v>
      </c>
      <c r="Q19" s="60">
        <v>0.54176998138427734</v>
      </c>
    </row>
    <row r="20" spans="2:17">
      <c r="B20" s="185" t="s">
        <v>259</v>
      </c>
      <c r="C20" s="122"/>
      <c r="D20" s="64">
        <v>0.53110998868942261</v>
      </c>
      <c r="E20" s="64">
        <v>0.49081999063491821</v>
      </c>
      <c r="F20" s="64">
        <v>0.5</v>
      </c>
      <c r="G20" s="64">
        <v>0.50278002023696899</v>
      </c>
      <c r="H20" s="64">
        <v>0.49514999985694885</v>
      </c>
      <c r="I20" s="64">
        <v>0.48493999242782593</v>
      </c>
      <c r="J20" s="64">
        <v>0.47389000654220581</v>
      </c>
      <c r="K20" s="64">
        <v>0.46037998795509338</v>
      </c>
      <c r="L20" s="64">
        <v>0.45541998744010925</v>
      </c>
      <c r="M20" s="64">
        <v>0.46143001317977905</v>
      </c>
      <c r="N20" s="64">
        <v>0.46355998516082764</v>
      </c>
      <c r="O20" s="64">
        <v>0.4675000011920929</v>
      </c>
      <c r="P20" s="64">
        <v>0.46740001440048218</v>
      </c>
      <c r="Q20" s="64">
        <v>0.45822998881340027</v>
      </c>
    </row>
    <row r="21" spans="2:17">
      <c r="B21" s="45"/>
      <c r="C21" s="45"/>
      <c r="D21" s="45"/>
      <c r="E21" s="45"/>
      <c r="F21" s="45"/>
      <c r="G21" s="45"/>
      <c r="H21" s="45"/>
      <c r="I21" s="45"/>
      <c r="J21" s="45"/>
      <c r="K21" s="45"/>
      <c r="L21" s="45"/>
      <c r="M21" s="45"/>
      <c r="N21" s="45"/>
      <c r="O21" s="45"/>
      <c r="P21" s="45"/>
      <c r="Q21" s="45"/>
    </row>
    <row r="22" spans="2:17">
      <c r="B22" s="238" t="s">
        <v>262</v>
      </c>
      <c r="C22" s="45"/>
      <c r="D22" s="45"/>
      <c r="E22" s="45"/>
      <c r="F22" s="45"/>
      <c r="G22" s="45"/>
      <c r="H22" s="45"/>
      <c r="I22" s="45"/>
      <c r="J22" s="45"/>
      <c r="K22" s="45"/>
      <c r="L22" s="45"/>
      <c r="M22" s="45"/>
      <c r="N22" s="45"/>
      <c r="O22" s="45"/>
      <c r="P22" s="45"/>
      <c r="Q22" s="45"/>
    </row>
    <row r="23" spans="2:17">
      <c r="B23" s="179" t="s">
        <v>258</v>
      </c>
      <c r="C23" s="69"/>
      <c r="D23" s="60">
        <v>0.72032999992370605</v>
      </c>
      <c r="E23" s="60">
        <v>0.74002999067306519</v>
      </c>
      <c r="F23" s="60">
        <v>0.72833001613616943</v>
      </c>
      <c r="G23" s="60">
        <v>0.72666001319885254</v>
      </c>
      <c r="H23" s="60">
        <v>0.72365999221801758</v>
      </c>
      <c r="I23" s="60">
        <v>0.73135000467300415</v>
      </c>
      <c r="J23" s="60">
        <v>0.72211998701095581</v>
      </c>
      <c r="K23" s="60">
        <v>0.75849997997283936</v>
      </c>
      <c r="L23" s="60">
        <v>0.74162000417709351</v>
      </c>
      <c r="M23" s="60">
        <v>0.7330399751663208</v>
      </c>
      <c r="N23" s="60">
        <v>0.7525399923324585</v>
      </c>
      <c r="O23" s="60">
        <v>0.786080002784729</v>
      </c>
      <c r="P23" s="60">
        <v>0.75229001045227051</v>
      </c>
      <c r="Q23" s="60">
        <v>0.77029001712799072</v>
      </c>
    </row>
    <row r="24" spans="2:17">
      <c r="B24" s="185" t="s">
        <v>259</v>
      </c>
      <c r="C24" s="122"/>
      <c r="D24" s="64">
        <v>0.27967000007629395</v>
      </c>
      <c r="E24" s="64">
        <v>0.25997000932693481</v>
      </c>
      <c r="F24" s="64">
        <v>0.27167001366615295</v>
      </c>
      <c r="G24" s="64">
        <v>0.27121999859809875</v>
      </c>
      <c r="H24" s="64">
        <v>0.27634000778198242</v>
      </c>
      <c r="I24" s="64">
        <v>0.26864999532699585</v>
      </c>
      <c r="J24" s="64">
        <v>0.27788001298904419</v>
      </c>
      <c r="K24" s="64">
        <v>0.24150000512599945</v>
      </c>
      <c r="L24" s="64">
        <v>0.25837999582290649</v>
      </c>
      <c r="M24" s="64">
        <v>0.26695999503135681</v>
      </c>
      <c r="N24" s="64">
        <v>0.24745999276638031</v>
      </c>
      <c r="O24" s="64">
        <v>0.213919997215271</v>
      </c>
      <c r="P24" s="64">
        <v>0.24771000444889069</v>
      </c>
      <c r="Q24" s="64">
        <v>0.22970999777317047</v>
      </c>
    </row>
    <row r="25" spans="2:17">
      <c r="B25" s="45"/>
      <c r="C25" s="45"/>
      <c r="D25" s="45"/>
      <c r="E25" s="45"/>
      <c r="F25" s="45"/>
      <c r="G25" s="45"/>
      <c r="H25" s="45"/>
      <c r="I25" s="45"/>
      <c r="J25" s="45"/>
      <c r="K25" s="45"/>
      <c r="L25" s="45"/>
      <c r="M25" s="45"/>
      <c r="N25" s="45"/>
      <c r="O25" s="45"/>
      <c r="P25" s="45"/>
      <c r="Q25" s="45"/>
    </row>
    <row r="26" spans="2:17">
      <c r="B26" s="238" t="s">
        <v>263</v>
      </c>
      <c r="C26" s="45"/>
      <c r="D26" s="45"/>
      <c r="E26" s="45"/>
      <c r="F26" s="45"/>
      <c r="G26" s="45"/>
      <c r="H26" s="45"/>
      <c r="I26" s="45"/>
      <c r="J26" s="45"/>
      <c r="K26" s="45"/>
      <c r="L26" s="45"/>
      <c r="M26" s="45"/>
      <c r="N26" s="45"/>
      <c r="O26" s="45"/>
      <c r="P26" s="45"/>
      <c r="Q26" s="45"/>
    </row>
    <row r="27" spans="2:17">
      <c r="B27" s="179" t="s">
        <v>258</v>
      </c>
      <c r="C27" s="69"/>
      <c r="D27" s="60">
        <v>0.42170000076293945</v>
      </c>
      <c r="E27" s="60">
        <v>0.44174998998641968</v>
      </c>
      <c r="F27" s="60">
        <v>0.41431999206542969</v>
      </c>
      <c r="G27" s="60">
        <v>0.42021998763084412</v>
      </c>
      <c r="H27" s="60">
        <v>0.42864999175071716</v>
      </c>
      <c r="I27" s="60">
        <v>0.43841001391410828</v>
      </c>
      <c r="J27" s="60">
        <v>0.4478600025177002</v>
      </c>
      <c r="K27" s="60">
        <v>0.46533000469207764</v>
      </c>
      <c r="L27" s="60">
        <v>0.47126001119613647</v>
      </c>
      <c r="M27" s="60">
        <v>0.47042000293731689</v>
      </c>
      <c r="N27" s="60">
        <v>0.47152000665664673</v>
      </c>
      <c r="O27" s="60">
        <v>0.46636000275611877</v>
      </c>
      <c r="P27" s="60">
        <v>0.46672999858856201</v>
      </c>
      <c r="Q27" s="60">
        <v>0.45963999629020691</v>
      </c>
    </row>
    <row r="28" spans="2:17">
      <c r="B28" s="185" t="s">
        <v>259</v>
      </c>
      <c r="C28" s="122"/>
      <c r="D28" s="64">
        <v>0.57829999923706055</v>
      </c>
      <c r="E28" s="64">
        <v>0.55825001001358032</v>
      </c>
      <c r="F28" s="64">
        <v>0.58552998304367065</v>
      </c>
      <c r="G28" s="64">
        <v>0.57962000370025635</v>
      </c>
      <c r="H28" s="64">
        <v>0.57134997844696045</v>
      </c>
      <c r="I28" s="64">
        <v>0.56159001588821411</v>
      </c>
      <c r="J28" s="64">
        <v>0.5521399974822998</v>
      </c>
      <c r="K28" s="64">
        <v>0.53466999530792236</v>
      </c>
      <c r="L28" s="64">
        <v>0.52873998880386353</v>
      </c>
      <c r="M28" s="64">
        <v>0.52957999706268311</v>
      </c>
      <c r="N28" s="64">
        <v>0.52847999334335327</v>
      </c>
      <c r="O28" s="64">
        <v>0.53364002704620361</v>
      </c>
      <c r="P28" s="64">
        <v>0.53327000141143799</v>
      </c>
      <c r="Q28" s="64">
        <v>0.54034000635147095</v>
      </c>
    </row>
    <row r="29" spans="2:17">
      <c r="B29" s="45"/>
      <c r="C29" s="45"/>
      <c r="D29" s="45"/>
      <c r="E29" s="45"/>
      <c r="F29" s="45"/>
      <c r="G29" s="45"/>
      <c r="H29" s="45"/>
      <c r="I29" s="45"/>
      <c r="J29" s="45"/>
      <c r="K29" s="45"/>
      <c r="L29" s="45"/>
      <c r="M29" s="45"/>
      <c r="N29" s="45"/>
      <c r="O29" s="45"/>
      <c r="P29" s="45"/>
      <c r="Q29" s="45"/>
    </row>
    <row r="30" spans="2:17">
      <c r="B30" s="238" t="s">
        <v>264</v>
      </c>
      <c r="C30" s="45"/>
      <c r="D30" s="45"/>
      <c r="E30" s="45"/>
      <c r="F30" s="45"/>
      <c r="G30" s="45"/>
      <c r="H30" s="45"/>
      <c r="I30" s="45"/>
      <c r="J30" s="45"/>
      <c r="K30" s="45"/>
      <c r="L30" s="45"/>
      <c r="M30" s="45"/>
      <c r="N30" s="45"/>
      <c r="O30" s="45"/>
      <c r="P30" s="45"/>
      <c r="Q30" s="45"/>
    </row>
    <row r="31" spans="2:17">
      <c r="B31" s="179" t="s">
        <v>258</v>
      </c>
      <c r="C31" s="69"/>
      <c r="D31" s="60">
        <v>0.5183899998664856</v>
      </c>
      <c r="E31" s="60">
        <v>0.58351999521255493</v>
      </c>
      <c r="F31" s="60">
        <v>0.57406002283096313</v>
      </c>
      <c r="G31" s="60">
        <v>0.56928002834320068</v>
      </c>
      <c r="H31" s="60">
        <v>0.56079000234603882</v>
      </c>
      <c r="I31" s="60">
        <v>0.57130998373031616</v>
      </c>
      <c r="J31" s="60">
        <v>0.56837999820709229</v>
      </c>
      <c r="K31" s="60">
        <v>0.56634998321533203</v>
      </c>
      <c r="L31" s="60">
        <v>0.57160001993179321</v>
      </c>
      <c r="M31" s="60">
        <v>0.55549997091293335</v>
      </c>
      <c r="N31" s="60">
        <v>0.55019998550415039</v>
      </c>
      <c r="O31" s="60">
        <v>0.55551999807357788</v>
      </c>
      <c r="P31" s="60">
        <v>0.54087001085281372</v>
      </c>
      <c r="Q31" s="60">
        <v>0.54983997344970703</v>
      </c>
    </row>
    <row r="32" spans="2:17">
      <c r="B32" s="185" t="s">
        <v>259</v>
      </c>
      <c r="C32" s="122"/>
      <c r="D32" s="64">
        <v>0.4816100001335144</v>
      </c>
      <c r="E32" s="64">
        <v>0.41648000478744507</v>
      </c>
      <c r="F32" s="64">
        <v>0.42594000697135925</v>
      </c>
      <c r="G32" s="64">
        <v>0.43018001317977905</v>
      </c>
      <c r="H32" s="64">
        <v>0.43920999765396118</v>
      </c>
      <c r="I32" s="64">
        <v>0.42868998646736145</v>
      </c>
      <c r="J32" s="64">
        <v>0.43162000179290771</v>
      </c>
      <c r="K32" s="64">
        <v>0.43364998698234558</v>
      </c>
      <c r="L32" s="64">
        <v>0.42840000987052917</v>
      </c>
      <c r="M32" s="64">
        <v>0.44449999928474426</v>
      </c>
      <c r="N32" s="64">
        <v>0.44980001449584961</v>
      </c>
      <c r="O32" s="64">
        <v>0.44448000192642212</v>
      </c>
      <c r="P32" s="64">
        <v>0.45912998914718628</v>
      </c>
      <c r="Q32" s="64">
        <v>0.45015999674797058</v>
      </c>
    </row>
    <row r="33" spans="2:17">
      <c r="B33" s="238"/>
      <c r="C33" s="45"/>
      <c r="D33" s="45"/>
      <c r="E33" s="45"/>
      <c r="F33" s="45"/>
      <c r="G33" s="45"/>
      <c r="H33" s="45"/>
      <c r="I33" s="45"/>
      <c r="J33" s="45"/>
      <c r="K33" s="45"/>
      <c r="L33" s="45"/>
      <c r="M33" s="45"/>
      <c r="N33" s="45"/>
      <c r="O33" s="45"/>
      <c r="P33" s="45"/>
      <c r="Q33" s="45"/>
    </row>
    <row r="34" spans="2:17">
      <c r="B34" s="212" t="s">
        <v>198</v>
      </c>
      <c r="C34" s="45"/>
      <c r="D34" s="45"/>
      <c r="E34" s="45"/>
      <c r="F34" s="45"/>
      <c r="G34" s="45"/>
      <c r="H34" s="45"/>
      <c r="I34" s="45"/>
      <c r="J34" s="45"/>
      <c r="K34" s="45"/>
      <c r="L34" s="45"/>
      <c r="M34" s="45"/>
      <c r="N34" s="45"/>
      <c r="O34" s="45"/>
      <c r="P34" s="45"/>
      <c r="Q34" s="45"/>
    </row>
    <row r="35" spans="2:17">
      <c r="B35" s="212" t="s">
        <v>265</v>
      </c>
      <c r="C35" s="45"/>
      <c r="D35" s="45"/>
      <c r="E35" s="45"/>
      <c r="F35" s="45"/>
      <c r="G35" s="45"/>
      <c r="H35" s="45"/>
      <c r="I35" s="45"/>
      <c r="J35" s="45"/>
      <c r="K35" s="45"/>
      <c r="L35" s="45"/>
      <c r="M35" s="45"/>
      <c r="N35" s="45"/>
      <c r="O35" s="45"/>
      <c r="P35" s="45"/>
      <c r="Q35" s="45"/>
    </row>
    <row r="36" spans="2:17">
      <c r="B36" s="45" t="s">
        <v>266</v>
      </c>
      <c r="C36" s="45"/>
      <c r="D36" s="45"/>
      <c r="E36" s="45"/>
      <c r="F36" s="45"/>
      <c r="G36" s="45"/>
      <c r="H36" s="45"/>
      <c r="I36" s="45"/>
      <c r="J36" s="45"/>
      <c r="K36" s="45"/>
      <c r="L36" s="45"/>
      <c r="M36" s="45"/>
      <c r="N36" s="45"/>
      <c r="O36" s="45"/>
      <c r="P36" s="45"/>
      <c r="Q36" s="45"/>
    </row>
    <row r="37" spans="2:17">
      <c r="B37" s="1"/>
      <c r="C37" s="1"/>
      <c r="D37" s="1"/>
      <c r="E37" s="1"/>
      <c r="F37" s="1"/>
      <c r="G37" s="1"/>
      <c r="H37" s="1"/>
      <c r="I37" s="1"/>
      <c r="J37" s="1"/>
      <c r="K37" s="1"/>
      <c r="L37" s="1"/>
      <c r="M37" s="1"/>
      <c r="N37" s="1"/>
      <c r="O37" s="1"/>
      <c r="P37" s="1"/>
      <c r="Q37" s="1"/>
    </row>
    <row r="38" spans="2:17">
      <c r="B38" s="45" t="s">
        <v>101</v>
      </c>
      <c r="C38" s="1"/>
      <c r="D38" s="1"/>
      <c r="E38" s="1"/>
      <c r="F38" s="1"/>
      <c r="G38" s="1"/>
      <c r="H38" s="1"/>
      <c r="I38" s="1"/>
      <c r="J38" s="1"/>
      <c r="K38" s="1"/>
      <c r="L38" s="1"/>
      <c r="M38" s="1"/>
      <c r="N38" s="1"/>
      <c r="O38" s="1"/>
      <c r="P38" s="1"/>
      <c r="Q38" s="1"/>
    </row>
    <row r="39" spans="2:17">
      <c r="B39" s="1"/>
      <c r="C39" s="1"/>
      <c r="D39" s="1"/>
      <c r="E39" s="1"/>
      <c r="F39" s="1"/>
      <c r="G39" s="1"/>
      <c r="H39" s="1"/>
      <c r="I39" s="1"/>
      <c r="J39" s="1"/>
      <c r="K39" s="1"/>
      <c r="L39" s="1"/>
      <c r="M39" s="1"/>
      <c r="N39" s="1"/>
      <c r="O39" s="1"/>
      <c r="P39" s="1"/>
      <c r="Q39" s="1"/>
    </row>
  </sheetData>
  <mergeCells count="2">
    <mergeCell ref="B6:C7"/>
    <mergeCell ref="D6:Q6"/>
  </mergeCells>
  <pageMargins left="0.7" right="0.7" top="0.78740157499999996" bottom="0.78740157499999996" header="0.3" footer="0.3"/>
  <pageSetup paperSize="9" scale="6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sheetPr>
  <dimension ref="B1:G39"/>
  <sheetViews>
    <sheetView showGridLines="0" workbookViewId="0"/>
  </sheetViews>
  <sheetFormatPr baseColWidth="10" defaultRowHeight="15"/>
  <cols>
    <col min="1" max="2" width="11.42578125" style="2"/>
    <col min="3" max="3" width="26.85546875" style="2" customWidth="1"/>
    <col min="4" max="6" width="12.140625" style="2" customWidth="1"/>
    <col min="7" max="16384" width="11.42578125" style="2"/>
  </cols>
  <sheetData>
    <row r="1" spans="2:7">
      <c r="B1" s="1"/>
      <c r="C1" s="1"/>
      <c r="D1" s="1"/>
      <c r="E1" s="1"/>
      <c r="F1" s="1"/>
      <c r="G1" s="1"/>
    </row>
    <row r="2" spans="2:7" ht="26.25">
      <c r="B2" s="35" t="s">
        <v>24</v>
      </c>
      <c r="C2" s="36" t="s">
        <v>25</v>
      </c>
      <c r="D2" s="36"/>
      <c r="E2" s="36"/>
      <c r="F2" s="36"/>
      <c r="G2" s="1"/>
    </row>
    <row r="3" spans="2:7">
      <c r="B3" s="1"/>
      <c r="C3" s="1"/>
      <c r="D3" s="1"/>
      <c r="E3" s="1"/>
      <c r="F3" s="1"/>
      <c r="G3" s="1"/>
    </row>
    <row r="4" spans="2:7">
      <c r="B4" s="40" t="s">
        <v>267</v>
      </c>
      <c r="C4" s="39"/>
      <c r="D4" s="39"/>
      <c r="E4" s="39"/>
      <c r="F4" s="39"/>
      <c r="G4" s="1"/>
    </row>
    <row r="5" spans="2:7">
      <c r="B5" s="1"/>
      <c r="C5" s="1"/>
      <c r="D5" s="1"/>
      <c r="E5" s="1"/>
      <c r="F5" s="1"/>
      <c r="G5" s="1"/>
    </row>
    <row r="6" spans="2:7">
      <c r="B6" s="236" t="s">
        <v>257</v>
      </c>
      <c r="C6" s="237"/>
      <c r="D6" s="68" t="s">
        <v>113</v>
      </c>
      <c r="E6" s="68"/>
      <c r="F6" s="68"/>
      <c r="G6" s="1"/>
    </row>
    <row r="7" spans="2:7">
      <c r="B7" s="236"/>
      <c r="C7" s="237"/>
      <c r="D7" s="48">
        <v>2003</v>
      </c>
      <c r="E7" s="48">
        <v>2008</v>
      </c>
      <c r="F7" s="48">
        <v>2013</v>
      </c>
      <c r="G7" s="1"/>
    </row>
    <row r="8" spans="2:7">
      <c r="B8" s="45"/>
      <c r="C8" s="45"/>
      <c r="D8" s="45"/>
      <c r="E8" s="45"/>
      <c r="F8" s="45"/>
      <c r="G8" s="1"/>
    </row>
    <row r="9" spans="2:7">
      <c r="B9" s="238" t="s">
        <v>117</v>
      </c>
      <c r="C9" s="45"/>
      <c r="D9" s="45"/>
      <c r="E9" s="45"/>
      <c r="F9" s="45"/>
      <c r="G9" s="1"/>
    </row>
    <row r="10" spans="2:7">
      <c r="B10" s="179" t="s">
        <v>258</v>
      </c>
      <c r="C10" s="69"/>
      <c r="D10" s="60">
        <v>0.44850000000000001</v>
      </c>
      <c r="E10" s="60">
        <v>0.44766</v>
      </c>
      <c r="F10" s="60">
        <v>0.4471</v>
      </c>
      <c r="G10" s="1"/>
    </row>
    <row r="11" spans="2:7">
      <c r="B11" s="185" t="s">
        <v>259</v>
      </c>
      <c r="C11" s="122"/>
      <c r="D11" s="64">
        <v>0.55149999999999999</v>
      </c>
      <c r="E11" s="64">
        <v>0.55234000000000005</v>
      </c>
      <c r="F11" s="64">
        <v>0.55289999999999995</v>
      </c>
      <c r="G11" s="1"/>
    </row>
    <row r="12" spans="2:7">
      <c r="B12" s="45"/>
      <c r="C12" s="45"/>
      <c r="D12" s="45"/>
      <c r="E12" s="45"/>
      <c r="F12" s="45"/>
      <c r="G12" s="1"/>
    </row>
    <row r="13" spans="2:7">
      <c r="B13" s="238" t="s">
        <v>268</v>
      </c>
      <c r="C13" s="45"/>
      <c r="D13" s="45"/>
      <c r="E13" s="45"/>
      <c r="F13" s="45"/>
      <c r="G13" s="1"/>
    </row>
    <row r="14" spans="2:7">
      <c r="B14" s="179" t="s">
        <v>258</v>
      </c>
      <c r="C14" s="69"/>
      <c r="D14" s="60">
        <v>7.7759999999999996E-2</v>
      </c>
      <c r="E14" s="60">
        <v>8.9029999999999998E-2</v>
      </c>
      <c r="F14" s="60">
        <v>8.9859999999999995E-2</v>
      </c>
      <c r="G14" s="1"/>
    </row>
    <row r="15" spans="2:7">
      <c r="B15" s="185" t="s">
        <v>259</v>
      </c>
      <c r="C15" s="122"/>
      <c r="D15" s="64">
        <v>0.92223999999999995</v>
      </c>
      <c r="E15" s="64">
        <v>0.91096999999999995</v>
      </c>
      <c r="F15" s="64">
        <v>0.91013999999999995</v>
      </c>
      <c r="G15" s="1"/>
    </row>
    <row r="16" spans="2:7">
      <c r="B16" s="57"/>
      <c r="C16" s="45"/>
      <c r="D16" s="45"/>
      <c r="E16" s="45"/>
      <c r="F16" s="45"/>
      <c r="G16" s="1"/>
    </row>
    <row r="17" spans="2:7">
      <c r="B17" s="238" t="s">
        <v>269</v>
      </c>
      <c r="C17" s="45"/>
      <c r="D17" s="45"/>
      <c r="E17" s="45"/>
      <c r="F17" s="45"/>
      <c r="G17" s="1"/>
    </row>
    <row r="18" spans="2:7">
      <c r="B18" s="179" t="s">
        <v>258</v>
      </c>
      <c r="C18" s="69"/>
      <c r="D18" s="60">
        <v>0.50368999999999997</v>
      </c>
      <c r="E18" s="60">
        <v>0.50714999999999999</v>
      </c>
      <c r="F18" s="60">
        <v>0.51275999999999999</v>
      </c>
      <c r="G18" s="1"/>
    </row>
    <row r="19" spans="2:7">
      <c r="B19" s="185" t="s">
        <v>259</v>
      </c>
      <c r="C19" s="122"/>
      <c r="D19" s="64">
        <v>0.49630999999999997</v>
      </c>
      <c r="E19" s="64">
        <v>0.49285000000000001</v>
      </c>
      <c r="F19" s="64">
        <v>0.48724000000000001</v>
      </c>
      <c r="G19" s="1"/>
    </row>
    <row r="20" spans="2:7">
      <c r="B20" s="45"/>
      <c r="C20" s="45"/>
      <c r="D20" s="45"/>
      <c r="E20" s="45"/>
      <c r="F20" s="45"/>
      <c r="G20" s="1"/>
    </row>
    <row r="21" spans="2:7">
      <c r="B21" s="238" t="s">
        <v>270</v>
      </c>
      <c r="C21" s="45"/>
      <c r="D21" s="45"/>
      <c r="E21" s="45"/>
      <c r="F21" s="45"/>
      <c r="G21" s="1"/>
    </row>
    <row r="22" spans="2:7">
      <c r="B22" s="179" t="s">
        <v>258</v>
      </c>
      <c r="C22" s="69"/>
      <c r="D22" s="60">
        <v>0.76890999999999998</v>
      </c>
      <c r="E22" s="60">
        <v>0.77146999999999999</v>
      </c>
      <c r="F22" s="60">
        <v>0.77795999999999998</v>
      </c>
      <c r="G22" s="1"/>
    </row>
    <row r="23" spans="2:7">
      <c r="B23" s="185" t="s">
        <v>259</v>
      </c>
      <c r="C23" s="122"/>
      <c r="D23" s="64">
        <v>0.23108999999999999</v>
      </c>
      <c r="E23" s="64">
        <v>0.22853000000000001</v>
      </c>
      <c r="F23" s="64">
        <v>0.22203999999999999</v>
      </c>
      <c r="G23" s="1"/>
    </row>
    <row r="24" spans="2:7">
      <c r="B24" s="45"/>
      <c r="C24" s="45"/>
      <c r="D24" s="45"/>
      <c r="E24" s="45"/>
      <c r="F24" s="45"/>
      <c r="G24" s="1"/>
    </row>
    <row r="25" spans="2:7">
      <c r="B25" s="212" t="s">
        <v>271</v>
      </c>
      <c r="C25" s="45"/>
      <c r="D25" s="45"/>
      <c r="E25" s="45"/>
      <c r="F25" s="45"/>
      <c r="G25" s="1"/>
    </row>
    <row r="26" spans="2:7">
      <c r="B26" s="45"/>
      <c r="C26" s="45"/>
      <c r="D26" s="45"/>
      <c r="E26" s="45"/>
      <c r="F26" s="45"/>
      <c r="G26" s="1"/>
    </row>
    <row r="27" spans="2:7">
      <c r="B27" s="45" t="s">
        <v>108</v>
      </c>
      <c r="C27" s="45"/>
      <c r="D27" s="45"/>
      <c r="E27" s="45"/>
      <c r="F27" s="45"/>
      <c r="G27" s="1"/>
    </row>
    <row r="28" spans="2:7">
      <c r="B28" s="45"/>
      <c r="C28" s="45"/>
      <c r="D28" s="45"/>
      <c r="E28" s="45"/>
      <c r="F28" s="45"/>
      <c r="G28" s="1"/>
    </row>
    <row r="29" spans="2:7">
      <c r="B29" s="46"/>
      <c r="C29" s="46"/>
      <c r="D29" s="46"/>
      <c r="E29" s="46"/>
      <c r="F29" s="46"/>
    </row>
    <row r="30" spans="2:7">
      <c r="B30" s="46"/>
      <c r="C30" s="46"/>
      <c r="D30" s="46"/>
      <c r="E30" s="46"/>
      <c r="F30" s="46"/>
    </row>
    <row r="31" spans="2:7">
      <c r="B31" s="46"/>
      <c r="C31" s="46"/>
      <c r="D31" s="46"/>
      <c r="E31" s="46"/>
      <c r="F31" s="46"/>
    </row>
    <row r="32" spans="2:7">
      <c r="B32" s="46"/>
      <c r="C32" s="46"/>
      <c r="D32" s="46"/>
      <c r="E32" s="46"/>
      <c r="F32" s="46"/>
    </row>
    <row r="33" spans="2:6">
      <c r="B33" s="46"/>
      <c r="C33" s="46"/>
      <c r="D33" s="46"/>
      <c r="E33" s="46"/>
      <c r="F33" s="46"/>
    </row>
    <row r="34" spans="2:6">
      <c r="B34" s="46"/>
      <c r="C34" s="46"/>
      <c r="D34" s="46"/>
      <c r="E34" s="46"/>
      <c r="F34" s="46"/>
    </row>
    <row r="35" spans="2:6">
      <c r="B35" s="46"/>
      <c r="C35" s="46"/>
      <c r="D35" s="46"/>
      <c r="E35" s="46"/>
      <c r="F35" s="46"/>
    </row>
    <row r="36" spans="2:6">
      <c r="B36" s="46"/>
      <c r="C36" s="46"/>
      <c r="D36" s="46"/>
      <c r="E36" s="46"/>
      <c r="F36" s="46"/>
    </row>
    <row r="37" spans="2:6">
      <c r="B37" s="46"/>
      <c r="C37" s="46"/>
      <c r="D37" s="46"/>
      <c r="E37" s="46"/>
      <c r="F37" s="46"/>
    </row>
    <row r="38" spans="2:6">
      <c r="B38" s="46"/>
      <c r="C38" s="46"/>
      <c r="D38" s="46"/>
      <c r="E38" s="46"/>
      <c r="F38" s="46"/>
    </row>
    <row r="39" spans="2:6">
      <c r="B39" s="46"/>
      <c r="C39" s="46"/>
      <c r="D39" s="46"/>
      <c r="E39" s="46"/>
      <c r="F39" s="46"/>
    </row>
  </sheetData>
  <mergeCells count="2">
    <mergeCell ref="B6:C7"/>
    <mergeCell ref="D6:F6"/>
  </mergeCells>
  <pageMargins left="0.7" right="0.7" top="0.78740157499999996" bottom="0.78740157499999996"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sheetPr>
  <dimension ref="A1:T191"/>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6" width="8.7109375" style="2" customWidth="1"/>
    <col min="17" max="16384" width="11.42578125" style="2"/>
  </cols>
  <sheetData>
    <row r="1" spans="1:20" s="33" customFormat="1">
      <c r="A1" s="1"/>
      <c r="B1" s="1"/>
      <c r="C1" s="1"/>
      <c r="D1" s="1"/>
      <c r="E1" s="1"/>
      <c r="F1" s="1"/>
      <c r="G1" s="1"/>
      <c r="H1" s="1"/>
      <c r="I1" s="1"/>
      <c r="J1" s="1"/>
      <c r="K1" s="1"/>
      <c r="L1" s="1"/>
      <c r="M1" s="1"/>
      <c r="N1" s="1"/>
      <c r="O1" s="1"/>
      <c r="P1" s="1"/>
      <c r="Q1" s="1"/>
      <c r="R1" s="1"/>
      <c r="S1" s="1"/>
      <c r="T1" s="1"/>
    </row>
    <row r="2" spans="1:20" s="38" customFormat="1" ht="26.85" customHeight="1">
      <c r="A2" s="34"/>
      <c r="B2" s="35" t="s">
        <v>2</v>
      </c>
      <c r="C2" s="36" t="s">
        <v>3</v>
      </c>
      <c r="D2" s="37"/>
      <c r="E2" s="37"/>
      <c r="F2" s="37"/>
      <c r="G2" s="37"/>
      <c r="H2" s="37"/>
      <c r="I2" s="37"/>
      <c r="J2" s="37"/>
      <c r="K2" s="37"/>
      <c r="L2" s="37"/>
      <c r="M2" s="37"/>
      <c r="N2" s="37"/>
      <c r="O2" s="37"/>
      <c r="P2" s="37"/>
      <c r="Q2" s="34"/>
      <c r="R2" s="34"/>
      <c r="S2" s="34"/>
      <c r="T2" s="34"/>
    </row>
    <row r="3" spans="1:20" s="33" customFormat="1" ht="13.15" customHeight="1">
      <c r="A3" s="1"/>
      <c r="B3" s="1"/>
      <c r="C3" s="1"/>
      <c r="D3" s="1"/>
      <c r="E3" s="1"/>
      <c r="F3" s="1"/>
      <c r="G3" s="1"/>
      <c r="H3" s="1"/>
      <c r="I3" s="1"/>
      <c r="J3" s="1"/>
      <c r="K3" s="1"/>
      <c r="L3" s="1"/>
      <c r="M3" s="1"/>
      <c r="N3" s="1"/>
      <c r="O3" s="1"/>
      <c r="P3" s="1"/>
      <c r="Q3" s="1"/>
      <c r="R3" s="1"/>
      <c r="S3" s="1"/>
      <c r="T3" s="1"/>
    </row>
    <row r="4" spans="1:20" s="41" customFormat="1" ht="15" customHeight="1">
      <c r="A4" s="39"/>
      <c r="B4" s="40" t="s">
        <v>83</v>
      </c>
      <c r="C4" s="39"/>
      <c r="D4" s="39"/>
      <c r="E4" s="39"/>
      <c r="F4" s="39"/>
      <c r="G4" s="39"/>
      <c r="H4" s="39"/>
      <c r="I4" s="39"/>
      <c r="J4" s="39"/>
      <c r="K4" s="39"/>
      <c r="L4" s="39"/>
      <c r="M4" s="39"/>
      <c r="N4" s="39"/>
      <c r="O4" s="39"/>
      <c r="P4" s="39"/>
      <c r="Q4" s="39"/>
      <c r="R4" s="39"/>
      <c r="S4" s="39"/>
      <c r="T4" s="39"/>
    </row>
    <row r="5" spans="1:20" s="33" customFormat="1" ht="13.15" customHeight="1">
      <c r="A5" s="1"/>
      <c r="B5" s="1"/>
      <c r="C5" s="1"/>
      <c r="D5" s="1"/>
      <c r="E5" s="1"/>
      <c r="F5" s="1"/>
      <c r="G5" s="1"/>
      <c r="H5" s="1"/>
      <c r="I5" s="1"/>
      <c r="J5" s="1"/>
      <c r="K5" s="1"/>
      <c r="L5" s="1"/>
      <c r="M5" s="1"/>
      <c r="N5" s="1"/>
      <c r="O5" s="1"/>
      <c r="P5" s="1"/>
      <c r="Q5" s="1"/>
      <c r="R5" s="1"/>
      <c r="S5" s="1"/>
      <c r="T5" s="1"/>
    </row>
    <row r="6" spans="1:20" s="46" customFormat="1" ht="14.25">
      <c r="A6" s="42"/>
      <c r="B6" s="42"/>
      <c r="C6" s="42"/>
      <c r="D6" s="43" t="s">
        <v>84</v>
      </c>
      <c r="E6" s="44"/>
      <c r="F6" s="44"/>
      <c r="G6" s="44"/>
      <c r="H6" s="44"/>
      <c r="I6" s="44"/>
      <c r="J6" s="44"/>
      <c r="K6" s="44"/>
      <c r="L6" s="44"/>
      <c r="M6" s="44"/>
      <c r="N6" s="44"/>
      <c r="O6" s="44"/>
      <c r="P6" s="44"/>
      <c r="Q6" s="45"/>
      <c r="R6" s="45"/>
      <c r="S6" s="45"/>
      <c r="T6" s="45"/>
    </row>
    <row r="7" spans="1:20" s="46" customFormat="1" ht="14.25">
      <c r="A7" s="42"/>
      <c r="B7" s="42"/>
      <c r="C7" s="47"/>
      <c r="D7" s="48">
        <v>1995</v>
      </c>
      <c r="E7" s="48">
        <v>2000</v>
      </c>
      <c r="F7" s="48">
        <v>2005</v>
      </c>
      <c r="G7" s="48">
        <v>2006</v>
      </c>
      <c r="H7" s="48">
        <v>2007</v>
      </c>
      <c r="I7" s="48">
        <v>2008</v>
      </c>
      <c r="J7" s="48">
        <v>2009</v>
      </c>
      <c r="K7" s="48">
        <v>2010</v>
      </c>
      <c r="L7" s="48">
        <v>2011</v>
      </c>
      <c r="M7" s="48">
        <v>2012</v>
      </c>
      <c r="N7" s="48" t="s">
        <v>85</v>
      </c>
      <c r="O7" s="48">
        <v>2014</v>
      </c>
      <c r="P7" s="48">
        <v>2015</v>
      </c>
      <c r="Q7" s="45"/>
      <c r="R7" s="45"/>
      <c r="S7" s="45"/>
      <c r="T7" s="45"/>
    </row>
    <row r="8" spans="1:20" s="46" customFormat="1" ht="12.75">
      <c r="A8" s="45"/>
      <c r="B8" s="45"/>
      <c r="C8" s="45"/>
      <c r="D8" s="45"/>
      <c r="E8" s="45"/>
      <c r="F8" s="45"/>
      <c r="G8" s="45"/>
      <c r="H8" s="45"/>
      <c r="I8" s="45"/>
      <c r="J8" s="45"/>
      <c r="K8" s="45"/>
      <c r="L8" s="45"/>
      <c r="M8" s="45"/>
      <c r="N8" s="45"/>
      <c r="O8" s="45"/>
      <c r="P8" s="45"/>
      <c r="Q8" s="45"/>
      <c r="R8" s="45"/>
      <c r="S8" s="45"/>
      <c r="T8" s="45"/>
    </row>
    <row r="9" spans="1:20" s="46" customFormat="1" ht="12.75">
      <c r="A9" s="45"/>
      <c r="B9" s="49" t="s">
        <v>86</v>
      </c>
      <c r="C9" s="50"/>
      <c r="D9" s="51">
        <v>0.25440000000000002</v>
      </c>
      <c r="E9" s="51">
        <v>0.25513999999999998</v>
      </c>
      <c r="F9" s="51">
        <v>0.29004000000000002</v>
      </c>
      <c r="G9" s="51">
        <v>0.28617999999999999</v>
      </c>
      <c r="H9" s="51">
        <v>0.28838000000000003</v>
      </c>
      <c r="I9" s="51">
        <v>0.28566999999999998</v>
      </c>
      <c r="J9" s="51">
        <v>0.27961000000000003</v>
      </c>
      <c r="K9" s="51">
        <v>0.28208</v>
      </c>
      <c r="L9" s="51">
        <v>0.28444999999999998</v>
      </c>
      <c r="M9" s="51">
        <v>0.28566000000000003</v>
      </c>
      <c r="N9" s="51">
        <v>0.29119</v>
      </c>
      <c r="O9" s="51">
        <v>0.28969</v>
      </c>
      <c r="P9" s="51">
        <v>0.29396</v>
      </c>
      <c r="Q9" s="45"/>
      <c r="R9" s="45"/>
      <c r="S9" s="45"/>
      <c r="T9" s="45"/>
    </row>
    <row r="10" spans="1:20" s="46" customFormat="1" ht="12.75">
      <c r="A10" s="45"/>
      <c r="B10" s="52" t="s">
        <v>87</v>
      </c>
      <c r="C10" s="53"/>
      <c r="D10" s="54">
        <v>0.87368999999999997</v>
      </c>
      <c r="E10" s="54">
        <v>0.88004000000000004</v>
      </c>
      <c r="F10" s="54">
        <v>1.0628</v>
      </c>
      <c r="G10" s="54">
        <v>1.0363599999999999</v>
      </c>
      <c r="H10" s="54">
        <v>1.0570900000000001</v>
      </c>
      <c r="I10" s="54">
        <v>1.03373</v>
      </c>
      <c r="J10" s="54">
        <v>0.99494000000000005</v>
      </c>
      <c r="K10" s="54">
        <v>1.01048</v>
      </c>
      <c r="L10" s="54">
        <v>1.02678</v>
      </c>
      <c r="M10" s="54">
        <v>1.0325599999999999</v>
      </c>
      <c r="N10" s="54">
        <v>1.05938</v>
      </c>
      <c r="O10" s="54">
        <v>1.04419</v>
      </c>
      <c r="P10" s="54">
        <v>1.0689200000000001</v>
      </c>
      <c r="Q10" s="45"/>
      <c r="R10" s="45"/>
      <c r="S10" s="45"/>
      <c r="T10" s="45"/>
    </row>
    <row r="11" spans="1:20" s="46" customFormat="1" ht="12.75">
      <c r="A11" s="45"/>
      <c r="B11" s="55"/>
      <c r="C11" s="55"/>
      <c r="D11" s="56"/>
      <c r="E11" s="56"/>
      <c r="F11" s="56"/>
      <c r="G11" s="56"/>
      <c r="H11" s="56"/>
      <c r="I11" s="56"/>
      <c r="J11" s="56"/>
      <c r="K11" s="56"/>
      <c r="L11" s="56"/>
      <c r="M11" s="56"/>
      <c r="N11" s="56"/>
      <c r="O11" s="56"/>
      <c r="P11" s="56"/>
      <c r="Q11" s="45"/>
      <c r="R11" s="45"/>
      <c r="S11" s="45"/>
      <c r="T11" s="45"/>
    </row>
    <row r="12" spans="1:20" s="46" customFormat="1" ht="12.75">
      <c r="A12" s="45"/>
      <c r="B12" s="57" t="s">
        <v>88</v>
      </c>
      <c r="C12" s="55"/>
      <c r="D12" s="58"/>
      <c r="E12" s="58"/>
      <c r="F12" s="58"/>
      <c r="G12" s="58"/>
      <c r="H12" s="58"/>
      <c r="I12" s="58"/>
      <c r="J12" s="58"/>
      <c r="K12" s="58"/>
      <c r="L12" s="58"/>
      <c r="M12" s="58"/>
      <c r="N12" s="58"/>
      <c r="O12" s="58"/>
      <c r="P12" s="58"/>
      <c r="Q12" s="45"/>
      <c r="R12" s="45"/>
      <c r="S12" s="45"/>
      <c r="T12" s="45"/>
    </row>
    <row r="13" spans="1:20" s="46" customFormat="1" ht="15.75">
      <c r="A13" s="45"/>
      <c r="B13" s="59" t="s">
        <v>89</v>
      </c>
      <c r="C13" s="50"/>
      <c r="D13" s="60">
        <v>0.21157000000000001</v>
      </c>
      <c r="E13" s="60">
        <v>0.21285000000000001</v>
      </c>
      <c r="F13" s="60">
        <v>0.23885000000000001</v>
      </c>
      <c r="G13" s="60">
        <v>0.23455000000000001</v>
      </c>
      <c r="H13" s="60">
        <v>0.23755999999999999</v>
      </c>
      <c r="I13" s="60">
        <v>0.2331</v>
      </c>
      <c r="J13" s="60">
        <v>0.22603000000000001</v>
      </c>
      <c r="K13" s="60">
        <v>0.22907</v>
      </c>
      <c r="L13" s="60">
        <v>0.23138</v>
      </c>
      <c r="M13" s="60">
        <v>0.23229</v>
      </c>
      <c r="N13" s="60">
        <v>0.23485</v>
      </c>
      <c r="O13" s="60">
        <v>0.23086999999999999</v>
      </c>
      <c r="P13" s="60">
        <v>0.23354</v>
      </c>
      <c r="Q13" s="45"/>
      <c r="R13" s="45"/>
      <c r="S13" s="45"/>
      <c r="T13" s="45"/>
    </row>
    <row r="14" spans="1:20" s="46" customFormat="1" ht="15.75">
      <c r="A14" s="45"/>
      <c r="B14" s="61" t="s">
        <v>90</v>
      </c>
      <c r="C14" s="55"/>
      <c r="D14" s="62">
        <v>0.14035</v>
      </c>
      <c r="E14" s="62">
        <v>0.14052000000000001</v>
      </c>
      <c r="F14" s="62">
        <v>0.14177000000000001</v>
      </c>
      <c r="G14" s="62">
        <v>0.14294000000000001</v>
      </c>
      <c r="H14" s="62">
        <v>0.14151</v>
      </c>
      <c r="I14" s="62">
        <v>0.14237</v>
      </c>
      <c r="J14" s="62">
        <v>0.14349000000000001</v>
      </c>
      <c r="K14" s="62">
        <v>0.14427000000000001</v>
      </c>
      <c r="L14" s="62">
        <v>0.14341000000000001</v>
      </c>
      <c r="M14" s="62">
        <v>0.14374000000000001</v>
      </c>
      <c r="N14" s="62">
        <v>0.14402000000000001</v>
      </c>
      <c r="O14" s="62">
        <v>0.14641000000000001</v>
      </c>
      <c r="P14" s="62">
        <v>0.14529</v>
      </c>
      <c r="Q14" s="45"/>
      <c r="R14" s="45"/>
      <c r="S14" s="45"/>
      <c r="T14" s="45"/>
    </row>
    <row r="15" spans="1:20" s="46" customFormat="1" ht="15.75">
      <c r="A15" s="45"/>
      <c r="B15" s="61" t="s">
        <v>91</v>
      </c>
      <c r="C15" s="55"/>
      <c r="D15" s="62">
        <v>0.12049</v>
      </c>
      <c r="E15" s="62">
        <v>0.11984</v>
      </c>
      <c r="F15" s="62">
        <v>0.11788</v>
      </c>
      <c r="G15" s="62">
        <v>0.11856</v>
      </c>
      <c r="H15" s="62">
        <v>0.11808</v>
      </c>
      <c r="I15" s="62">
        <v>0.11971</v>
      </c>
      <c r="J15" s="62">
        <v>0.12046999999999999</v>
      </c>
      <c r="K15" s="62">
        <v>0.11946</v>
      </c>
      <c r="L15" s="62">
        <v>0.11991</v>
      </c>
      <c r="M15" s="62">
        <v>0.11996</v>
      </c>
      <c r="N15" s="62">
        <v>0.12092</v>
      </c>
      <c r="O15" s="62">
        <v>0.12129</v>
      </c>
      <c r="P15" s="62">
        <v>0.12103999999999999</v>
      </c>
      <c r="Q15" s="45"/>
      <c r="R15" s="45"/>
      <c r="S15" s="45"/>
      <c r="T15" s="45"/>
    </row>
    <row r="16" spans="1:20" s="46" customFormat="1" ht="15.75">
      <c r="A16" s="45"/>
      <c r="B16" s="61" t="s">
        <v>92</v>
      </c>
      <c r="C16" s="55"/>
      <c r="D16" s="62">
        <v>0.10577</v>
      </c>
      <c r="E16" s="62">
        <v>0.10519000000000001</v>
      </c>
      <c r="F16" s="62">
        <v>0.10281</v>
      </c>
      <c r="G16" s="62">
        <v>0.10406</v>
      </c>
      <c r="H16" s="62">
        <v>0.1037</v>
      </c>
      <c r="I16" s="62">
        <v>0.10427</v>
      </c>
      <c r="J16" s="62">
        <v>0.10496999999999999</v>
      </c>
      <c r="K16" s="62">
        <v>0.10506</v>
      </c>
      <c r="L16" s="62">
        <v>0.10485999999999999</v>
      </c>
      <c r="M16" s="62">
        <v>0.10440000000000001</v>
      </c>
      <c r="N16" s="62">
        <v>0.10463</v>
      </c>
      <c r="O16" s="62">
        <v>0.10493</v>
      </c>
      <c r="P16" s="62">
        <v>0.10524</v>
      </c>
      <c r="Q16" s="45"/>
      <c r="R16" s="45"/>
      <c r="S16" s="45"/>
      <c r="T16" s="45"/>
    </row>
    <row r="17" spans="1:20" s="46" customFormat="1" ht="15.75">
      <c r="A17" s="45"/>
      <c r="B17" s="61" t="s">
        <v>93</v>
      </c>
      <c r="C17" s="55"/>
      <c r="D17" s="62">
        <v>9.443E-2</v>
      </c>
      <c r="E17" s="62">
        <v>9.4289999999999999E-2</v>
      </c>
      <c r="F17" s="62">
        <v>9.2219999999999996E-2</v>
      </c>
      <c r="G17" s="62">
        <v>9.1609999999999997E-2</v>
      </c>
      <c r="H17" s="62">
        <v>9.2020000000000005E-2</v>
      </c>
      <c r="I17" s="62">
        <v>9.2609999999999998E-2</v>
      </c>
      <c r="J17" s="62">
        <v>9.443E-2</v>
      </c>
      <c r="K17" s="62">
        <v>9.2780000000000001E-2</v>
      </c>
      <c r="L17" s="62">
        <v>9.2910000000000006E-2</v>
      </c>
      <c r="M17" s="62">
        <v>9.2340000000000005E-2</v>
      </c>
      <c r="N17" s="62">
        <v>9.2410000000000006E-2</v>
      </c>
      <c r="O17" s="62">
        <v>9.2579999999999996E-2</v>
      </c>
      <c r="P17" s="62">
        <v>9.3450000000000005E-2</v>
      </c>
      <c r="Q17" s="45"/>
      <c r="R17" s="45"/>
      <c r="S17" s="45"/>
      <c r="T17" s="45"/>
    </row>
    <row r="18" spans="1:20" s="46" customFormat="1" ht="15.75">
      <c r="A18" s="45"/>
      <c r="B18" s="61" t="s">
        <v>94</v>
      </c>
      <c r="C18" s="55"/>
      <c r="D18" s="62">
        <v>8.5220000000000004E-2</v>
      </c>
      <c r="E18" s="62">
        <v>8.5440000000000002E-2</v>
      </c>
      <c r="F18" s="62">
        <v>8.1750000000000003E-2</v>
      </c>
      <c r="G18" s="62">
        <v>8.1960000000000005E-2</v>
      </c>
      <c r="H18" s="62">
        <v>8.2409999999999997E-2</v>
      </c>
      <c r="I18" s="62">
        <v>8.2449999999999996E-2</v>
      </c>
      <c r="J18" s="62">
        <v>8.344E-2</v>
      </c>
      <c r="K18" s="62">
        <v>8.2659999999999997E-2</v>
      </c>
      <c r="L18" s="62">
        <v>8.2180000000000003E-2</v>
      </c>
      <c r="M18" s="62">
        <v>8.2309999999999994E-2</v>
      </c>
      <c r="N18" s="62">
        <v>8.1490000000000007E-2</v>
      </c>
      <c r="O18" s="62">
        <v>8.2820000000000005E-2</v>
      </c>
      <c r="P18" s="62">
        <v>8.2949999999999996E-2</v>
      </c>
      <c r="Q18" s="45"/>
      <c r="R18" s="45"/>
      <c r="S18" s="45"/>
      <c r="T18" s="45"/>
    </row>
    <row r="19" spans="1:20" s="46" customFormat="1" ht="15.75">
      <c r="A19" s="45"/>
      <c r="B19" s="61" t="s">
        <v>95</v>
      </c>
      <c r="C19" s="55"/>
      <c r="D19" s="62">
        <v>7.7289999999999998E-2</v>
      </c>
      <c r="E19" s="62">
        <v>7.6829999999999996E-2</v>
      </c>
      <c r="F19" s="62">
        <v>7.3080000000000006E-2</v>
      </c>
      <c r="G19" s="62">
        <v>7.3160000000000003E-2</v>
      </c>
      <c r="H19" s="62">
        <v>7.2279999999999997E-2</v>
      </c>
      <c r="I19" s="62">
        <v>7.3340000000000002E-2</v>
      </c>
      <c r="J19" s="62">
        <v>7.4120000000000005E-2</v>
      </c>
      <c r="K19" s="62">
        <v>7.288E-2</v>
      </c>
      <c r="L19" s="62">
        <v>7.2510000000000005E-2</v>
      </c>
      <c r="M19" s="62">
        <v>7.2650000000000006E-2</v>
      </c>
      <c r="N19" s="62">
        <v>7.2370000000000004E-2</v>
      </c>
      <c r="O19" s="62">
        <v>7.263E-2</v>
      </c>
      <c r="P19" s="62">
        <v>7.2749999999999995E-2</v>
      </c>
      <c r="Q19" s="45"/>
      <c r="R19" s="45"/>
      <c r="S19" s="45"/>
      <c r="T19" s="45"/>
    </row>
    <row r="20" spans="1:20" s="46" customFormat="1" ht="15.75">
      <c r="A20" s="45"/>
      <c r="B20" s="61" t="s">
        <v>96</v>
      </c>
      <c r="C20" s="55"/>
      <c r="D20" s="62">
        <v>6.8080000000000002E-2</v>
      </c>
      <c r="E20" s="62">
        <v>6.8339999999999998E-2</v>
      </c>
      <c r="F20" s="62">
        <v>6.3579999999999998E-2</v>
      </c>
      <c r="G20" s="62">
        <v>6.4369999999999997E-2</v>
      </c>
      <c r="H20" s="62">
        <v>6.3589999999999994E-2</v>
      </c>
      <c r="I20" s="62">
        <v>6.3829999999999998E-2</v>
      </c>
      <c r="J20" s="62">
        <v>6.4500000000000002E-2</v>
      </c>
      <c r="K20" s="62">
        <v>6.3920000000000005E-2</v>
      </c>
      <c r="L20" s="62">
        <v>6.3320000000000001E-2</v>
      </c>
      <c r="M20" s="62">
        <v>6.3530000000000003E-2</v>
      </c>
      <c r="N20" s="62">
        <v>6.2289999999999998E-2</v>
      </c>
      <c r="O20" s="62">
        <v>6.2659999999999993E-2</v>
      </c>
      <c r="P20" s="62">
        <v>6.232E-2</v>
      </c>
      <c r="Q20" s="45"/>
      <c r="R20" s="45"/>
      <c r="S20" s="45"/>
      <c r="T20" s="45"/>
    </row>
    <row r="21" spans="1:20" s="46" customFormat="1" ht="15.75">
      <c r="A21" s="45"/>
      <c r="B21" s="61" t="s">
        <v>97</v>
      </c>
      <c r="C21" s="55"/>
      <c r="D21" s="62">
        <v>5.8009999999999999E-2</v>
      </c>
      <c r="E21" s="62">
        <v>5.7779999999999998E-2</v>
      </c>
      <c r="F21" s="62">
        <v>5.2949999999999997E-2</v>
      </c>
      <c r="G21" s="62">
        <v>5.3019999999999998E-2</v>
      </c>
      <c r="H21" s="62">
        <v>5.2830000000000002E-2</v>
      </c>
      <c r="I21" s="62">
        <v>5.28E-2</v>
      </c>
      <c r="J21" s="62">
        <v>5.2940000000000001E-2</v>
      </c>
      <c r="K21" s="62">
        <v>5.3339999999999999E-2</v>
      </c>
      <c r="L21" s="62">
        <v>5.3019999999999998E-2</v>
      </c>
      <c r="M21" s="62">
        <v>5.2760000000000001E-2</v>
      </c>
      <c r="N21" s="62">
        <v>5.1670000000000001E-2</v>
      </c>
      <c r="O21" s="62">
        <v>5.151E-2</v>
      </c>
      <c r="P21" s="62">
        <v>5.0479999999999997E-2</v>
      </c>
      <c r="Q21" s="45"/>
      <c r="R21" s="45"/>
      <c r="S21" s="45"/>
      <c r="T21" s="45"/>
    </row>
    <row r="22" spans="1:20" s="46" customFormat="1" ht="15.75">
      <c r="A22" s="45"/>
      <c r="B22" s="63" t="s">
        <v>98</v>
      </c>
      <c r="C22" s="53"/>
      <c r="D22" s="64">
        <v>3.8769999999999999E-2</v>
      </c>
      <c r="E22" s="64">
        <v>3.8920000000000003E-2</v>
      </c>
      <c r="F22" s="64">
        <v>3.5130000000000002E-2</v>
      </c>
      <c r="G22" s="64">
        <v>3.5770000000000003E-2</v>
      </c>
      <c r="H22" s="64">
        <v>3.6020000000000003E-2</v>
      </c>
      <c r="I22" s="64">
        <v>3.5520000000000003E-2</v>
      </c>
      <c r="J22" s="64">
        <v>3.5610000000000003E-2</v>
      </c>
      <c r="K22" s="64">
        <v>3.6549999999999999E-2</v>
      </c>
      <c r="L22" s="64">
        <v>3.6490000000000002E-2</v>
      </c>
      <c r="M22" s="64">
        <v>3.6020000000000003E-2</v>
      </c>
      <c r="N22" s="64">
        <v>3.5360000000000003E-2</v>
      </c>
      <c r="O22" s="64">
        <v>3.4299999999999997E-2</v>
      </c>
      <c r="P22" s="64">
        <v>3.2930000000000001E-2</v>
      </c>
      <c r="Q22" s="45"/>
      <c r="R22" s="45"/>
      <c r="S22" s="45"/>
      <c r="T22" s="45"/>
    </row>
    <row r="23" spans="1:20" s="46" customFormat="1" ht="12.75">
      <c r="A23" s="45"/>
      <c r="B23" s="45"/>
      <c r="C23" s="45"/>
      <c r="D23" s="65"/>
      <c r="E23" s="65"/>
      <c r="F23" s="65"/>
      <c r="G23" s="65"/>
      <c r="H23" s="65"/>
      <c r="I23" s="65"/>
      <c r="J23" s="65"/>
      <c r="K23" s="65"/>
      <c r="L23" s="65"/>
      <c r="M23" s="65"/>
      <c r="N23" s="65"/>
      <c r="O23" s="65"/>
      <c r="P23" s="65"/>
      <c r="Q23" s="45"/>
      <c r="R23" s="45"/>
      <c r="S23" s="45"/>
      <c r="T23" s="45"/>
    </row>
    <row r="24" spans="1:20" s="46" customFormat="1" ht="15.75">
      <c r="A24" s="45"/>
      <c r="B24" s="50" t="s">
        <v>99</v>
      </c>
      <c r="C24" s="50"/>
      <c r="D24" s="60">
        <v>0.67262</v>
      </c>
      <c r="E24" s="60">
        <v>0.67269000000000001</v>
      </c>
      <c r="F24" s="60">
        <v>0.69352000000000003</v>
      </c>
      <c r="G24" s="60">
        <v>0.69172</v>
      </c>
      <c r="H24" s="60">
        <v>0.69286000000000003</v>
      </c>
      <c r="I24" s="60">
        <v>0.69206000000000001</v>
      </c>
      <c r="J24" s="60">
        <v>0.68938999999999995</v>
      </c>
      <c r="K24" s="60">
        <v>0.69064000000000003</v>
      </c>
      <c r="L24" s="60">
        <v>0.69247000000000003</v>
      </c>
      <c r="M24" s="60">
        <v>0.69272</v>
      </c>
      <c r="N24" s="60">
        <v>0.69682999999999995</v>
      </c>
      <c r="O24" s="60">
        <v>0.69608000000000003</v>
      </c>
      <c r="P24" s="60">
        <v>0.69857000000000002</v>
      </c>
      <c r="Q24" s="45"/>
      <c r="R24" s="45"/>
      <c r="S24" s="45"/>
      <c r="T24" s="45"/>
    </row>
    <row r="25" spans="1:20" s="46" customFormat="1" ht="15.75">
      <c r="A25" s="45"/>
      <c r="B25" s="53" t="s">
        <v>100</v>
      </c>
      <c r="C25" s="53"/>
      <c r="D25" s="64">
        <v>0.32738</v>
      </c>
      <c r="E25" s="64">
        <v>0.32730999999999999</v>
      </c>
      <c r="F25" s="64">
        <v>0.30647999999999997</v>
      </c>
      <c r="G25" s="64">
        <v>0.30828</v>
      </c>
      <c r="H25" s="64">
        <v>0.30714000000000002</v>
      </c>
      <c r="I25" s="64">
        <v>0.30793999999999999</v>
      </c>
      <c r="J25" s="64">
        <v>0.31061</v>
      </c>
      <c r="K25" s="64">
        <v>0.30936000000000002</v>
      </c>
      <c r="L25" s="64">
        <v>0.30753000000000003</v>
      </c>
      <c r="M25" s="64">
        <v>0.30728</v>
      </c>
      <c r="N25" s="64">
        <v>0.30317</v>
      </c>
      <c r="O25" s="64">
        <v>0.30392000000000002</v>
      </c>
      <c r="P25" s="64">
        <v>0.30142999999999998</v>
      </c>
      <c r="Q25" s="45"/>
      <c r="R25" s="45"/>
      <c r="S25" s="45"/>
      <c r="T25" s="45"/>
    </row>
    <row r="26" spans="1:20" s="46" customFormat="1" ht="12.75">
      <c r="A26" s="45"/>
      <c r="B26" s="45"/>
      <c r="C26" s="45"/>
      <c r="D26" s="45"/>
      <c r="E26" s="45"/>
      <c r="F26" s="45"/>
      <c r="G26" s="45"/>
      <c r="H26" s="45"/>
      <c r="I26" s="45"/>
      <c r="J26" s="45"/>
      <c r="K26" s="45"/>
      <c r="L26" s="45"/>
      <c r="M26" s="45"/>
      <c r="N26" s="45"/>
      <c r="O26" s="45"/>
      <c r="P26" s="45"/>
      <c r="Q26" s="45"/>
      <c r="R26" s="45"/>
      <c r="S26" s="45"/>
      <c r="T26" s="45"/>
    </row>
    <row r="27" spans="1:20" s="46" customFormat="1" ht="12.75">
      <c r="A27" s="45"/>
      <c r="B27" s="66" t="s">
        <v>101</v>
      </c>
      <c r="C27" s="45"/>
      <c r="D27" s="45"/>
      <c r="E27" s="45"/>
      <c r="F27" s="45"/>
      <c r="G27" s="45"/>
      <c r="H27" s="45"/>
      <c r="I27" s="45"/>
      <c r="J27" s="45"/>
      <c r="K27" s="45"/>
      <c r="L27" s="45"/>
      <c r="M27" s="45"/>
      <c r="N27" s="45"/>
      <c r="O27" s="45"/>
      <c r="P27" s="45"/>
      <c r="Q27" s="45"/>
      <c r="R27" s="45"/>
      <c r="S27" s="45"/>
      <c r="T27" s="45"/>
    </row>
    <row r="28" spans="1:20" s="46" customFormat="1" ht="12.75">
      <c r="A28" s="45"/>
      <c r="B28" s="45"/>
      <c r="C28" s="45"/>
      <c r="D28" s="45"/>
      <c r="E28" s="45"/>
      <c r="F28" s="45"/>
      <c r="G28" s="45"/>
      <c r="H28" s="45"/>
      <c r="I28" s="45"/>
      <c r="J28" s="45"/>
      <c r="K28" s="45"/>
      <c r="L28" s="45"/>
      <c r="M28" s="45"/>
      <c r="N28" s="45"/>
      <c r="O28" s="45"/>
      <c r="P28" s="45"/>
      <c r="Q28" s="45"/>
      <c r="R28" s="45"/>
      <c r="S28" s="45"/>
      <c r="T28" s="45"/>
    </row>
    <row r="29" spans="1:20" s="46" customFormat="1" ht="12.75">
      <c r="A29" s="45"/>
      <c r="B29" s="45" t="s">
        <v>102</v>
      </c>
      <c r="C29" s="45"/>
      <c r="D29" s="45"/>
      <c r="E29" s="45"/>
      <c r="F29" s="45"/>
      <c r="G29" s="45"/>
      <c r="H29" s="45"/>
      <c r="I29" s="45"/>
      <c r="J29" s="45"/>
      <c r="K29" s="45"/>
      <c r="L29" s="45"/>
      <c r="M29" s="45"/>
      <c r="N29" s="45"/>
      <c r="O29" s="45"/>
      <c r="P29" s="45"/>
      <c r="Q29" s="45"/>
      <c r="R29" s="45"/>
      <c r="S29" s="45"/>
      <c r="T29" s="45"/>
    </row>
    <row r="30" spans="1:20" s="46" customFormat="1" ht="12.75">
      <c r="A30" s="45"/>
      <c r="B30" s="66" t="s">
        <v>103</v>
      </c>
      <c r="C30" s="45"/>
      <c r="D30" s="45"/>
      <c r="E30" s="45"/>
      <c r="F30" s="45"/>
      <c r="G30" s="45"/>
      <c r="H30" s="45"/>
      <c r="I30" s="45"/>
      <c r="J30" s="45"/>
      <c r="K30" s="45"/>
      <c r="L30" s="45"/>
      <c r="M30" s="45"/>
      <c r="N30" s="45"/>
      <c r="O30" s="45"/>
      <c r="P30" s="45"/>
      <c r="Q30" s="45"/>
      <c r="R30" s="45"/>
      <c r="S30" s="45"/>
      <c r="T30" s="45"/>
    </row>
    <row r="31" spans="1:20" s="46" customFormat="1" ht="12.75">
      <c r="A31" s="45"/>
      <c r="B31" s="45"/>
      <c r="C31" s="45"/>
      <c r="D31" s="45"/>
      <c r="E31" s="45"/>
      <c r="F31" s="45"/>
      <c r="G31" s="45"/>
      <c r="H31" s="45"/>
      <c r="I31" s="45"/>
      <c r="J31" s="45"/>
      <c r="K31" s="45"/>
      <c r="L31" s="45"/>
      <c r="M31" s="45"/>
      <c r="N31" s="45"/>
      <c r="O31" s="45"/>
      <c r="P31" s="45"/>
      <c r="Q31" s="45"/>
      <c r="R31" s="45"/>
      <c r="S31" s="45"/>
      <c r="T31" s="45"/>
    </row>
    <row r="32" spans="1:20"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sheetData>
  <mergeCells count="1">
    <mergeCell ref="D6:P6"/>
  </mergeCells>
  <pageMargins left="0.70866141732283472" right="0.70866141732283472" top="0.78740157480314965" bottom="0.78740157480314965"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K117"/>
  <sheetViews>
    <sheetView showGridLines="0" zoomScaleNormal="100" workbookViewId="0"/>
  </sheetViews>
  <sheetFormatPr baseColWidth="10" defaultColWidth="10.7109375" defaultRowHeight="15"/>
  <cols>
    <col min="1" max="1" width="10.7109375" style="2"/>
    <col min="2" max="2" width="10.5703125" style="2" customWidth="1"/>
    <col min="3" max="3" width="37.140625" style="2" customWidth="1"/>
    <col min="4" max="10" width="8.5703125" style="2" customWidth="1"/>
    <col min="11" max="11" width="10.7109375" style="2"/>
    <col min="12" max="16384" width="10.7109375" style="256"/>
  </cols>
  <sheetData>
    <row r="2" spans="1:11" s="239" customFormat="1">
      <c r="A2" s="33"/>
      <c r="B2" s="33"/>
      <c r="C2" s="33"/>
      <c r="D2" s="33"/>
      <c r="E2" s="33"/>
      <c r="F2" s="33"/>
      <c r="G2" s="33"/>
      <c r="H2" s="33"/>
      <c r="I2" s="33"/>
      <c r="J2" s="33"/>
      <c r="K2" s="33"/>
    </row>
    <row r="3" spans="1:11" s="74" customFormat="1" ht="26.85" customHeight="1">
      <c r="A3" s="240"/>
      <c r="B3" s="241" t="s">
        <v>26</v>
      </c>
      <c r="C3" s="242"/>
      <c r="D3" s="37"/>
      <c r="E3" s="37"/>
      <c r="F3" s="37"/>
      <c r="G3" s="37"/>
      <c r="H3" s="37"/>
      <c r="I3" s="37"/>
      <c r="J3" s="37"/>
      <c r="K3" s="34"/>
    </row>
    <row r="4" spans="1:11" s="239" customFormat="1" ht="13.35" customHeight="1">
      <c r="A4" s="243"/>
      <c r="B4" s="243"/>
      <c r="C4" s="243"/>
      <c r="D4" s="1"/>
      <c r="E4" s="1"/>
      <c r="F4" s="1"/>
      <c r="G4" s="1"/>
      <c r="H4" s="1"/>
      <c r="I4" s="1"/>
      <c r="J4" s="1"/>
      <c r="K4" s="1"/>
    </row>
    <row r="5" spans="1:11" s="246" customFormat="1" ht="15" customHeight="1">
      <c r="A5" s="244"/>
      <c r="B5" s="245" t="s">
        <v>272</v>
      </c>
      <c r="C5" s="244"/>
      <c r="D5" s="1"/>
      <c r="E5" s="1"/>
      <c r="F5" s="1"/>
      <c r="G5" s="1"/>
      <c r="H5" s="1"/>
      <c r="I5" s="1"/>
      <c r="J5" s="1"/>
      <c r="K5" s="244"/>
    </row>
    <row r="6" spans="1:11" s="239" customFormat="1" ht="13.35" customHeight="1">
      <c r="A6" s="243"/>
      <c r="B6" s="243"/>
      <c r="C6" s="243"/>
      <c r="D6" s="1"/>
      <c r="E6" s="1"/>
      <c r="F6" s="1"/>
      <c r="G6" s="1"/>
      <c r="H6" s="1"/>
      <c r="I6" s="1"/>
      <c r="J6" s="1"/>
      <c r="K6" s="243"/>
    </row>
    <row r="7" spans="1:11" s="249" customFormat="1" ht="30.75" customHeight="1">
      <c r="A7" s="247"/>
      <c r="B7" s="248" t="s">
        <v>273</v>
      </c>
      <c r="C7" s="151"/>
      <c r="D7" s="48">
        <v>2009</v>
      </c>
      <c r="E7" s="48">
        <v>2010</v>
      </c>
      <c r="F7" s="48">
        <f t="shared" ref="F7:J7" si="0">E7+1</f>
        <v>2011</v>
      </c>
      <c r="G7" s="48">
        <f t="shared" si="0"/>
        <v>2012</v>
      </c>
      <c r="H7" s="48">
        <f t="shared" si="0"/>
        <v>2013</v>
      </c>
      <c r="I7" s="48">
        <f t="shared" si="0"/>
        <v>2014</v>
      </c>
      <c r="J7" s="48">
        <f t="shared" si="0"/>
        <v>2015</v>
      </c>
      <c r="K7" s="58"/>
    </row>
    <row r="8" spans="1:11" s="249" customFormat="1" ht="14.25" customHeight="1">
      <c r="A8" s="58"/>
      <c r="B8" s="58"/>
      <c r="C8" s="58"/>
      <c r="D8" s="250"/>
      <c r="E8" s="250"/>
      <c r="F8" s="250"/>
      <c r="G8" s="250"/>
      <c r="H8" s="250"/>
      <c r="I8" s="250"/>
      <c r="J8" s="250"/>
      <c r="K8" s="58"/>
    </row>
    <row r="9" spans="1:11" s="249" customFormat="1" ht="12.75">
      <c r="A9" s="58"/>
      <c r="B9" s="78" t="s">
        <v>117</v>
      </c>
      <c r="C9" s="84"/>
      <c r="D9" s="143">
        <v>0.14499999999999999</v>
      </c>
      <c r="E9" s="143">
        <v>0.161</v>
      </c>
      <c r="F9" s="143">
        <v>0.16600000000000001</v>
      </c>
      <c r="G9" s="143">
        <v>0.16400000000000001</v>
      </c>
      <c r="H9" s="143">
        <v>0.159</v>
      </c>
      <c r="I9" s="143">
        <v>0.156</v>
      </c>
      <c r="J9" s="143">
        <v>0.158</v>
      </c>
      <c r="K9" s="58"/>
    </row>
    <row r="10" spans="1:11" s="249" customFormat="1" ht="12.75">
      <c r="A10" s="58"/>
      <c r="B10" s="57"/>
      <c r="C10" s="86"/>
      <c r="D10" s="138"/>
      <c r="E10" s="138"/>
      <c r="F10" s="138"/>
      <c r="G10" s="138"/>
      <c r="H10" s="138"/>
      <c r="I10" s="138"/>
      <c r="J10" s="138"/>
      <c r="K10" s="58"/>
    </row>
    <row r="11" spans="1:11" s="249" customFormat="1" ht="12.75">
      <c r="A11" s="58"/>
      <c r="B11" s="57" t="s">
        <v>118</v>
      </c>
      <c r="C11" s="86"/>
      <c r="D11" s="138"/>
      <c r="E11" s="138"/>
      <c r="F11" s="138"/>
      <c r="G11" s="138"/>
      <c r="H11" s="138"/>
      <c r="I11" s="138"/>
      <c r="J11" s="138"/>
      <c r="K11" s="58"/>
    </row>
    <row r="12" spans="1:11" s="249" customFormat="1" ht="12.75">
      <c r="A12" s="58"/>
      <c r="B12" s="89" t="s">
        <v>119</v>
      </c>
      <c r="C12" s="90"/>
      <c r="D12" s="144">
        <v>0.13500000000000001</v>
      </c>
      <c r="E12" s="144">
        <v>0.14699999999999999</v>
      </c>
      <c r="F12" s="144">
        <v>0.152</v>
      </c>
      <c r="G12" s="144">
        <v>0.14799999999999999</v>
      </c>
      <c r="H12" s="144">
        <v>0.13800000000000001</v>
      </c>
      <c r="I12" s="144">
        <v>0.13800000000000001</v>
      </c>
      <c r="J12" s="144">
        <v>0.14099999999999999</v>
      </c>
      <c r="K12" s="58"/>
    </row>
    <row r="13" spans="1:11" s="249" customFormat="1" ht="12.75">
      <c r="A13" s="58"/>
      <c r="B13" s="92" t="s">
        <v>120</v>
      </c>
      <c r="C13" s="93"/>
      <c r="D13" s="145">
        <v>0.154</v>
      </c>
      <c r="E13" s="145">
        <v>0.17499999999999999</v>
      </c>
      <c r="F13" s="145">
        <v>0.18</v>
      </c>
      <c r="G13" s="145">
        <v>0.18</v>
      </c>
      <c r="H13" s="145">
        <v>0.18</v>
      </c>
      <c r="I13" s="145">
        <v>0.17299999999999999</v>
      </c>
      <c r="J13" s="145">
        <v>0.17499999999999999</v>
      </c>
      <c r="K13" s="58"/>
    </row>
    <row r="14" spans="1:11" s="249" customFormat="1" ht="12.75">
      <c r="A14" s="58"/>
      <c r="B14" s="135"/>
      <c r="C14" s="86"/>
      <c r="D14" s="138"/>
      <c r="E14" s="138"/>
      <c r="F14" s="138"/>
      <c r="G14" s="138"/>
      <c r="H14" s="138"/>
      <c r="I14" s="138"/>
      <c r="J14" s="138"/>
      <c r="K14" s="58"/>
    </row>
    <row r="15" spans="1:11" s="249" customFormat="1" ht="12.75">
      <c r="A15" s="58"/>
      <c r="B15" s="57" t="s">
        <v>121</v>
      </c>
      <c r="C15" s="86"/>
      <c r="D15" s="138"/>
      <c r="E15" s="138"/>
      <c r="F15" s="138"/>
      <c r="G15" s="138"/>
      <c r="H15" s="138"/>
      <c r="I15" s="138"/>
      <c r="J15" s="138"/>
      <c r="K15" s="58"/>
    </row>
    <row r="16" spans="1:11" s="249" customFormat="1" ht="12.75">
      <c r="A16" s="58"/>
      <c r="B16" s="89" t="s">
        <v>274</v>
      </c>
      <c r="C16" s="90"/>
      <c r="D16" s="144">
        <v>0.11700000000000001</v>
      </c>
      <c r="E16" s="144">
        <v>0.125</v>
      </c>
      <c r="F16" s="144">
        <v>0.13200000000000001</v>
      </c>
      <c r="G16" s="144">
        <v>0.115</v>
      </c>
      <c r="H16" s="144">
        <v>0.114</v>
      </c>
      <c r="I16" s="144">
        <v>0.114</v>
      </c>
      <c r="J16" s="144">
        <v>0.107</v>
      </c>
      <c r="K16" s="58"/>
    </row>
    <row r="17" spans="1:11" s="249" customFormat="1" ht="12.75">
      <c r="A17" s="58"/>
      <c r="B17" s="135" t="s">
        <v>123</v>
      </c>
      <c r="C17" s="86"/>
      <c r="D17" s="138">
        <v>0.14790000021457672</v>
      </c>
      <c r="E17" s="138">
        <v>0.14227999746799469</v>
      </c>
      <c r="F17" s="138">
        <v>0.16171999275684357</v>
      </c>
      <c r="G17" s="138">
        <v>0.14872999489307404</v>
      </c>
      <c r="H17" s="138">
        <v>0.14693999290466309</v>
      </c>
      <c r="I17" s="138">
        <v>0.15940000116825104</v>
      </c>
      <c r="J17" s="138">
        <v>0.16387000679969788</v>
      </c>
      <c r="K17" s="58"/>
    </row>
    <row r="18" spans="1:11" s="249" customFormat="1" ht="12.75">
      <c r="A18" s="58"/>
      <c r="B18" s="135" t="s">
        <v>124</v>
      </c>
      <c r="C18" s="86"/>
      <c r="D18" s="138">
        <v>0.13404999673366547</v>
      </c>
      <c r="E18" s="138">
        <v>0.15113000571727753</v>
      </c>
      <c r="F18" s="138">
        <v>0.15347999334335327</v>
      </c>
      <c r="G18" s="138">
        <v>0.14841000735759735</v>
      </c>
      <c r="H18" s="138">
        <v>0.14805999398231506</v>
      </c>
      <c r="I18" s="138">
        <v>0.1375499963760376</v>
      </c>
      <c r="J18" s="138">
        <v>0.1385200023651123</v>
      </c>
      <c r="K18" s="58"/>
    </row>
    <row r="19" spans="1:11" s="249" customFormat="1" ht="12.75">
      <c r="A19" s="58"/>
      <c r="B19" s="135" t="s">
        <v>125</v>
      </c>
      <c r="C19" s="86"/>
      <c r="D19" s="138">
        <v>0.16949999332427979</v>
      </c>
      <c r="E19" s="138">
        <v>0.17621999979019165</v>
      </c>
      <c r="F19" s="138">
        <v>0.17610999941825867</v>
      </c>
      <c r="G19" s="138">
        <v>0.17489999532699585</v>
      </c>
      <c r="H19" s="138">
        <v>0.15794000029563904</v>
      </c>
      <c r="I19" s="138">
        <v>0.16880999505519867</v>
      </c>
      <c r="J19" s="138">
        <v>0.15895000100135803</v>
      </c>
      <c r="K19" s="58"/>
    </row>
    <row r="20" spans="1:11" s="249" customFormat="1" ht="12.75">
      <c r="A20" s="58"/>
      <c r="B20" s="92" t="s">
        <v>126</v>
      </c>
      <c r="C20" s="93"/>
      <c r="D20" s="145">
        <v>0.193</v>
      </c>
      <c r="E20" s="145">
        <v>0.20499999999999999</v>
      </c>
      <c r="F20" s="145">
        <v>0.20300000000000001</v>
      </c>
      <c r="G20" s="145">
        <v>0.22500000000000001</v>
      </c>
      <c r="H20" s="145">
        <v>0.22</v>
      </c>
      <c r="I20" s="145">
        <v>0.20499999999999999</v>
      </c>
      <c r="J20" s="145">
        <v>0.22700000000000001</v>
      </c>
      <c r="K20" s="58"/>
    </row>
    <row r="21" spans="1:11" s="249" customFormat="1" ht="12.75">
      <c r="A21" s="58"/>
      <c r="B21" s="135"/>
      <c r="C21" s="86"/>
      <c r="D21" s="138"/>
      <c r="E21" s="138"/>
      <c r="F21" s="138"/>
      <c r="G21" s="138"/>
      <c r="H21" s="138"/>
      <c r="I21" s="138"/>
      <c r="J21" s="138"/>
      <c r="K21" s="58"/>
    </row>
    <row r="22" spans="1:11" s="249" customFormat="1" ht="12.75">
      <c r="A22" s="58"/>
      <c r="B22" s="57" t="s">
        <v>137</v>
      </c>
      <c r="C22" s="86"/>
      <c r="D22" s="138"/>
      <c r="E22" s="138"/>
      <c r="F22" s="138"/>
      <c r="G22" s="138"/>
      <c r="H22" s="138"/>
      <c r="I22" s="138"/>
      <c r="J22" s="138"/>
      <c r="K22" s="58"/>
    </row>
    <row r="23" spans="1:11" s="249" customFormat="1" ht="12.75">
      <c r="A23" s="58"/>
      <c r="B23" s="89" t="s">
        <v>138</v>
      </c>
      <c r="C23" s="90"/>
      <c r="D23" s="144">
        <v>0.28100000000000003</v>
      </c>
      <c r="E23" s="144">
        <v>0.32700000000000001</v>
      </c>
      <c r="F23" s="144">
        <v>0.34399999999999997</v>
      </c>
      <c r="G23" s="144">
        <v>0.33100000000000002</v>
      </c>
      <c r="H23" s="144">
        <v>0.34499999999999997</v>
      </c>
      <c r="I23" s="144">
        <v>0.32100000000000001</v>
      </c>
      <c r="J23" s="144">
        <v>0.34699999999999998</v>
      </c>
      <c r="K23" s="58"/>
    </row>
    <row r="24" spans="1:11" s="249" customFormat="1" ht="12.75">
      <c r="A24" s="58"/>
      <c r="B24" s="135" t="s">
        <v>139</v>
      </c>
      <c r="C24" s="86"/>
      <c r="D24" s="138">
        <v>0.22500000000000001</v>
      </c>
      <c r="E24" s="138">
        <v>0.24199999999999999</v>
      </c>
      <c r="F24" s="138">
        <v>0.311</v>
      </c>
      <c r="G24" s="138">
        <v>0.23899999999999999</v>
      </c>
      <c r="H24" s="138">
        <v>0.22500000000000001</v>
      </c>
      <c r="I24" s="138">
        <v>0.23699999999999999</v>
      </c>
      <c r="J24" s="138">
        <v>0.21</v>
      </c>
      <c r="K24" s="58"/>
    </row>
    <row r="25" spans="1:11" s="249" customFormat="1" ht="12.75">
      <c r="A25" s="58"/>
      <c r="B25" s="135" t="s">
        <v>141</v>
      </c>
      <c r="C25" s="86"/>
      <c r="D25" s="138">
        <v>0.10299999999999999</v>
      </c>
      <c r="E25" s="138">
        <v>0.123</v>
      </c>
      <c r="F25" s="138">
        <v>0.104</v>
      </c>
      <c r="G25" s="138">
        <v>0.107</v>
      </c>
      <c r="H25" s="138">
        <v>0.10100000000000001</v>
      </c>
      <c r="I25" s="138">
        <v>9.1999999999999998E-2</v>
      </c>
      <c r="J25" s="138">
        <v>0.10299999999999999</v>
      </c>
      <c r="K25" s="58"/>
    </row>
    <row r="26" spans="1:11" s="249" customFormat="1" ht="12.75">
      <c r="A26" s="58"/>
      <c r="B26" s="135" t="s">
        <v>142</v>
      </c>
      <c r="C26" s="86"/>
      <c r="D26" s="138">
        <v>9.4E-2</v>
      </c>
      <c r="E26" s="138">
        <v>9.7000000000000003E-2</v>
      </c>
      <c r="F26" s="138">
        <v>9.6000000000000002E-2</v>
      </c>
      <c r="G26" s="138">
        <v>9.5000000000000001E-2</v>
      </c>
      <c r="H26" s="138">
        <v>8.3000000000000004E-2</v>
      </c>
      <c r="I26" s="138">
        <v>8.5000000000000006E-2</v>
      </c>
      <c r="J26" s="138">
        <v>7.6999999999999999E-2</v>
      </c>
      <c r="K26" s="58"/>
    </row>
    <row r="27" spans="1:11" s="249" customFormat="1" ht="12.75">
      <c r="A27" s="58"/>
      <c r="B27" s="92" t="s">
        <v>143</v>
      </c>
      <c r="C27" s="93"/>
      <c r="D27" s="145">
        <v>8.5999999999999993E-2</v>
      </c>
      <c r="E27" s="145">
        <v>9.6000000000000002E-2</v>
      </c>
      <c r="F27" s="145">
        <v>7.6999999999999999E-2</v>
      </c>
      <c r="G27" s="145">
        <v>6.7000000000000004E-2</v>
      </c>
      <c r="H27" s="145">
        <v>9.9000000000000005E-2</v>
      </c>
      <c r="I27" s="145">
        <v>9.5000000000000001E-2</v>
      </c>
      <c r="J27" s="145">
        <v>8.5000000000000006E-2</v>
      </c>
      <c r="K27" s="58"/>
    </row>
    <row r="28" spans="1:11" s="249" customFormat="1" ht="12.75">
      <c r="A28" s="58"/>
      <c r="B28" s="135"/>
      <c r="C28" s="86"/>
      <c r="D28" s="138"/>
      <c r="E28" s="138"/>
      <c r="F28" s="138"/>
      <c r="G28" s="138"/>
      <c r="H28" s="138"/>
      <c r="I28" s="138"/>
      <c r="J28" s="138"/>
      <c r="K28" s="58"/>
    </row>
    <row r="29" spans="1:11" s="249" customFormat="1" ht="12.75">
      <c r="A29" s="58"/>
      <c r="B29" s="57" t="s">
        <v>275</v>
      </c>
      <c r="C29" s="86"/>
      <c r="D29" s="138"/>
      <c r="E29" s="138"/>
      <c r="F29" s="138"/>
      <c r="G29" s="138"/>
      <c r="H29" s="138"/>
      <c r="I29" s="138"/>
      <c r="J29" s="138"/>
      <c r="K29" s="58"/>
    </row>
    <row r="30" spans="1:11" s="249" customFormat="1" ht="12.75">
      <c r="A30" s="58"/>
      <c r="B30" s="89" t="s">
        <v>276</v>
      </c>
      <c r="C30" s="90"/>
      <c r="D30" s="144">
        <v>0.38900000000000001</v>
      </c>
      <c r="E30" s="144">
        <v>0.42099999999999999</v>
      </c>
      <c r="F30" s="144">
        <v>0.46700000000000003</v>
      </c>
      <c r="G30" s="144">
        <v>0.44400000000000001</v>
      </c>
      <c r="H30" s="144">
        <v>0.499</v>
      </c>
      <c r="I30" s="144">
        <v>0.48299999999999998</v>
      </c>
      <c r="J30" s="144">
        <v>0.45600000000000002</v>
      </c>
      <c r="K30" s="58"/>
    </row>
    <row r="31" spans="1:11" s="249" customFormat="1" ht="12.75">
      <c r="A31" s="58"/>
      <c r="B31" s="135" t="s">
        <v>277</v>
      </c>
      <c r="C31" s="86"/>
      <c r="D31" s="138">
        <v>0.13300000000000001</v>
      </c>
      <c r="E31" s="138">
        <v>0.17499999999999999</v>
      </c>
      <c r="F31" s="138">
        <v>0.186</v>
      </c>
      <c r="G31" s="138">
        <v>0.16800000000000001</v>
      </c>
      <c r="H31" s="138">
        <v>0.161</v>
      </c>
      <c r="I31" s="138">
        <v>0.151</v>
      </c>
      <c r="J31" s="138">
        <v>0.16300000000000001</v>
      </c>
      <c r="K31" s="58"/>
    </row>
    <row r="32" spans="1:11" s="249" customFormat="1" ht="12.75">
      <c r="A32" s="58"/>
      <c r="B32" s="135" t="s">
        <v>278</v>
      </c>
      <c r="C32" s="86"/>
      <c r="D32" s="138">
        <v>9.8000000000000004E-2</v>
      </c>
      <c r="E32" s="138">
        <v>9.5000000000000001E-2</v>
      </c>
      <c r="F32" s="138">
        <v>7.9000000000000001E-2</v>
      </c>
      <c r="G32" s="138">
        <v>9.8000000000000004E-2</v>
      </c>
      <c r="H32" s="138">
        <v>7.3999999999999996E-2</v>
      </c>
      <c r="I32" s="138">
        <v>7.2999999999999995E-2</v>
      </c>
      <c r="J32" s="138">
        <v>8.5999999999999993E-2</v>
      </c>
      <c r="K32" s="58"/>
    </row>
    <row r="33" spans="1:11" s="249" customFormat="1" ht="12.75">
      <c r="A33" s="58"/>
      <c r="B33" s="135" t="s">
        <v>279</v>
      </c>
      <c r="C33" s="86"/>
      <c r="D33" s="138">
        <v>6.3E-2</v>
      </c>
      <c r="E33" s="138">
        <v>7.0999999999999994E-2</v>
      </c>
      <c r="F33" s="138">
        <v>6.0999999999999999E-2</v>
      </c>
      <c r="G33" s="138">
        <v>6.6000000000000003E-2</v>
      </c>
      <c r="H33" s="138">
        <v>4.2000000000000003E-2</v>
      </c>
      <c r="I33" s="138">
        <v>4.5999999999999999E-2</v>
      </c>
      <c r="J33" s="138">
        <v>5.8000000000000003E-2</v>
      </c>
      <c r="K33" s="58"/>
    </row>
    <row r="34" spans="1:11" s="249" customFormat="1" ht="12.75">
      <c r="A34" s="58"/>
      <c r="B34" s="201" t="s">
        <v>280</v>
      </c>
      <c r="C34" s="93"/>
      <c r="D34" s="145">
        <v>4.1000000000000002E-2</v>
      </c>
      <c r="E34" s="145">
        <v>4.4999999999999998E-2</v>
      </c>
      <c r="F34" s="145">
        <v>3.7999999999999999E-2</v>
      </c>
      <c r="G34" s="145">
        <v>4.4999999999999998E-2</v>
      </c>
      <c r="H34" s="145">
        <v>2.4E-2</v>
      </c>
      <c r="I34" s="145">
        <v>2.9000000000000001E-2</v>
      </c>
      <c r="J34" s="145">
        <v>2.9000000000000001E-2</v>
      </c>
      <c r="K34" s="58"/>
    </row>
    <row r="35" spans="1:11" s="249" customFormat="1" ht="12.75">
      <c r="A35" s="58"/>
      <c r="B35" s="135"/>
      <c r="C35" s="86"/>
      <c r="D35" s="138"/>
      <c r="E35" s="138"/>
      <c r="F35" s="138"/>
      <c r="G35" s="138"/>
      <c r="H35" s="138"/>
      <c r="I35" s="138"/>
      <c r="J35" s="138"/>
      <c r="K35" s="58"/>
    </row>
    <row r="36" spans="1:11" s="249" customFormat="1" ht="12.75">
      <c r="A36" s="58"/>
      <c r="B36" s="57" t="s">
        <v>281</v>
      </c>
      <c r="C36" s="86"/>
      <c r="D36" s="138"/>
      <c r="E36" s="138"/>
      <c r="F36" s="138"/>
      <c r="G36" s="138"/>
      <c r="H36" s="138"/>
      <c r="I36" s="138"/>
      <c r="J36" s="138"/>
      <c r="K36" s="58"/>
    </row>
    <row r="37" spans="1:11" s="249" customFormat="1" ht="12.75">
      <c r="A37" s="58"/>
      <c r="B37" s="89" t="s">
        <v>282</v>
      </c>
      <c r="C37" s="90"/>
      <c r="D37" s="144">
        <v>0.42199999999999999</v>
      </c>
      <c r="E37" s="144">
        <v>0.46300000000000002</v>
      </c>
      <c r="F37" s="144">
        <v>0.51700000000000002</v>
      </c>
      <c r="G37" s="144">
        <v>0.49199999999999999</v>
      </c>
      <c r="H37" s="144">
        <v>0.54400000000000004</v>
      </c>
      <c r="I37" s="144">
        <v>0.51900000000000002</v>
      </c>
      <c r="J37" s="144">
        <v>0.503</v>
      </c>
      <c r="K37" s="58"/>
    </row>
    <row r="38" spans="1:11" s="249" customFormat="1" ht="12.75">
      <c r="A38" s="58"/>
      <c r="B38" s="201" t="s">
        <v>283</v>
      </c>
      <c r="C38" s="93"/>
      <c r="D38" s="145">
        <v>9.4E-2</v>
      </c>
      <c r="E38" s="145">
        <v>0.105</v>
      </c>
      <c r="F38" s="145">
        <v>9.9000000000000005E-2</v>
      </c>
      <c r="G38" s="145">
        <v>0.10100000000000001</v>
      </c>
      <c r="H38" s="145">
        <v>8.3000000000000004E-2</v>
      </c>
      <c r="I38" s="145">
        <v>8.4000000000000005E-2</v>
      </c>
      <c r="J38" s="145">
        <v>9.0999999999999998E-2</v>
      </c>
      <c r="K38" s="58"/>
    </row>
    <row r="39" spans="1:11" s="249" customFormat="1" ht="12.75">
      <c r="A39" s="58"/>
      <c r="B39" s="135"/>
      <c r="C39" s="86"/>
      <c r="D39" s="138"/>
      <c r="E39" s="138"/>
      <c r="F39" s="138"/>
      <c r="G39" s="138"/>
      <c r="H39" s="138"/>
      <c r="I39" s="138"/>
      <c r="J39" s="138"/>
      <c r="K39" s="58"/>
    </row>
    <row r="40" spans="1:11" s="249" customFormat="1" ht="12.75">
      <c r="A40" s="58"/>
      <c r="B40" s="57" t="s">
        <v>234</v>
      </c>
      <c r="C40" s="137"/>
      <c r="D40" s="138"/>
      <c r="E40" s="138"/>
      <c r="F40" s="138"/>
      <c r="G40" s="138"/>
      <c r="H40" s="138"/>
      <c r="I40" s="138"/>
      <c r="J40" s="138"/>
      <c r="K40" s="58"/>
    </row>
    <row r="41" spans="1:11" s="249" customFormat="1" ht="12.75">
      <c r="A41" s="58"/>
      <c r="B41" s="199" t="s">
        <v>284</v>
      </c>
      <c r="C41" s="200"/>
      <c r="D41" s="144">
        <v>0.11899999999999999</v>
      </c>
      <c r="E41" s="144">
        <v>0.105</v>
      </c>
      <c r="F41" s="144">
        <v>0.10199999999999999</v>
      </c>
      <c r="G41" s="144">
        <v>0.121</v>
      </c>
      <c r="H41" s="144">
        <v>9.6000000000000002E-2</v>
      </c>
      <c r="I41" s="144">
        <v>9.1999999999999998E-2</v>
      </c>
      <c r="J41" s="144">
        <v>9.1999999999999998E-2</v>
      </c>
      <c r="K41" s="58"/>
    </row>
    <row r="42" spans="1:11" s="249" customFormat="1" ht="12.75">
      <c r="A42" s="58"/>
      <c r="B42" s="203" t="s">
        <v>285</v>
      </c>
      <c r="C42" s="137"/>
      <c r="D42" s="138">
        <v>0.13800000000000001</v>
      </c>
      <c r="E42" s="138">
        <v>0.13600000000000001</v>
      </c>
      <c r="F42" s="138">
        <v>0.11899999999999999</v>
      </c>
      <c r="G42" s="138">
        <v>0.122</v>
      </c>
      <c r="H42" s="138">
        <v>0.113</v>
      </c>
      <c r="I42" s="138">
        <v>0.107</v>
      </c>
      <c r="J42" s="138">
        <v>0.10299999999999999</v>
      </c>
      <c r="K42" s="58"/>
    </row>
    <row r="43" spans="1:11" s="249" customFormat="1" ht="12.75">
      <c r="A43" s="58"/>
      <c r="B43" s="203" t="s">
        <v>286</v>
      </c>
      <c r="C43" s="137"/>
      <c r="D43" s="138">
        <v>0.13300000000000001</v>
      </c>
      <c r="E43" s="138">
        <v>0.16500000000000001</v>
      </c>
      <c r="F43" s="138">
        <v>0.19400000000000001</v>
      </c>
      <c r="G43" s="138">
        <v>0.158</v>
      </c>
      <c r="H43" s="138">
        <v>0.16600000000000001</v>
      </c>
      <c r="I43" s="138">
        <v>0.161</v>
      </c>
      <c r="J43" s="138">
        <v>0.191</v>
      </c>
      <c r="K43" s="58"/>
    </row>
    <row r="44" spans="1:11" s="249" customFormat="1" ht="12.75">
      <c r="A44" s="58"/>
      <c r="B44" s="201" t="s">
        <v>287</v>
      </c>
      <c r="C44" s="202"/>
      <c r="D44" s="145">
        <v>0.16700000000000001</v>
      </c>
      <c r="E44" s="145">
        <v>0.214</v>
      </c>
      <c r="F44" s="145">
        <v>0.23699999999999999</v>
      </c>
      <c r="G44" s="145">
        <v>0.223</v>
      </c>
      <c r="H44" s="145">
        <v>0.23100000000000001</v>
      </c>
      <c r="I44" s="145">
        <v>0.22800000000000001</v>
      </c>
      <c r="J44" s="145">
        <v>0.23</v>
      </c>
      <c r="K44" s="58"/>
    </row>
    <row r="45" spans="1:11" s="249" customFormat="1" ht="12.75">
      <c r="A45" s="58"/>
      <c r="B45" s="203"/>
      <c r="C45" s="137"/>
      <c r="D45" s="138"/>
      <c r="E45" s="138"/>
      <c r="F45" s="138"/>
      <c r="G45" s="138"/>
      <c r="H45" s="138"/>
      <c r="I45" s="138"/>
      <c r="J45" s="138"/>
      <c r="K45" s="58"/>
    </row>
    <row r="46" spans="1:11" s="249" customFormat="1" ht="12.75">
      <c r="A46" s="58"/>
      <c r="B46" s="57" t="s">
        <v>288</v>
      </c>
      <c r="C46" s="137"/>
      <c r="D46" s="138"/>
      <c r="E46" s="138"/>
      <c r="F46" s="138"/>
      <c r="G46" s="138"/>
      <c r="H46" s="138"/>
      <c r="I46" s="58"/>
    </row>
    <row r="47" spans="1:11" s="249" customFormat="1" ht="12.75">
      <c r="A47" s="58"/>
      <c r="B47" s="199" t="s">
        <v>289</v>
      </c>
      <c r="C47" s="200"/>
      <c r="D47" s="144">
        <v>0.15902000665664673</v>
      </c>
      <c r="E47" s="144">
        <v>0.16821999847888947</v>
      </c>
      <c r="F47" s="144">
        <v>0.16972999274730682</v>
      </c>
      <c r="G47" s="144">
        <v>0.17433999478816986</v>
      </c>
      <c r="H47" s="144">
        <v>0.16690999269485474</v>
      </c>
      <c r="I47" s="144">
        <v>0.16489000618457794</v>
      </c>
      <c r="J47" s="144">
        <v>0.1687300056219101</v>
      </c>
    </row>
    <row r="48" spans="1:11" s="249" customFormat="1" ht="12.75">
      <c r="A48" s="58"/>
      <c r="B48" s="203" t="s">
        <v>290</v>
      </c>
      <c r="C48" s="137"/>
      <c r="D48" s="138">
        <v>0.23880000412464142</v>
      </c>
      <c r="E48" s="138">
        <v>0.18527999520301819</v>
      </c>
      <c r="F48" s="138">
        <v>0.17890000343322754</v>
      </c>
      <c r="G48" s="138">
        <v>0.19595000147819519</v>
      </c>
      <c r="H48" s="138">
        <v>0.23330999910831451</v>
      </c>
      <c r="I48" s="138">
        <v>0.22139999270439148</v>
      </c>
      <c r="J48" s="138">
        <v>0.1926800012588501</v>
      </c>
    </row>
    <row r="49" spans="1:11" s="249" customFormat="1" ht="12.75">
      <c r="A49" s="58"/>
      <c r="B49" s="201" t="s">
        <v>291</v>
      </c>
      <c r="C49" s="202"/>
      <c r="D49" s="145">
        <v>0.13956999778747559</v>
      </c>
      <c r="E49" s="145">
        <v>0.14295999705791473</v>
      </c>
      <c r="F49" s="145">
        <v>0.14959000051021576</v>
      </c>
      <c r="G49" s="145">
        <v>0.11913000047206879</v>
      </c>
      <c r="H49" s="145">
        <v>0.11570999771356583</v>
      </c>
      <c r="I49" s="145">
        <v>0.11847999691963196</v>
      </c>
      <c r="J49" s="145">
        <v>0.10409999638795853</v>
      </c>
    </row>
    <row r="50" spans="1:11" s="249" customFormat="1" ht="12.75">
      <c r="A50" s="58"/>
      <c r="B50" s="203"/>
      <c r="C50" s="137"/>
      <c r="D50" s="138"/>
      <c r="E50" s="138"/>
      <c r="F50" s="138"/>
      <c r="G50" s="138"/>
      <c r="H50" s="138"/>
      <c r="I50" s="138"/>
      <c r="J50" s="138"/>
    </row>
    <row r="51" spans="1:11" s="249" customFormat="1" ht="12.75">
      <c r="A51" s="58"/>
      <c r="B51" s="251" t="s">
        <v>292</v>
      </c>
      <c r="C51" s="137"/>
      <c r="D51" s="138"/>
      <c r="E51" s="138"/>
      <c r="F51" s="138"/>
      <c r="G51" s="138"/>
      <c r="H51" s="138"/>
      <c r="I51" s="138"/>
      <c r="J51" s="138"/>
      <c r="K51" s="58"/>
    </row>
    <row r="52" spans="1:11" s="249" customFormat="1" ht="12.75">
      <c r="A52" s="58"/>
      <c r="B52" s="203"/>
      <c r="C52" s="137"/>
      <c r="D52" s="138"/>
      <c r="E52" s="138"/>
      <c r="F52" s="138"/>
      <c r="G52" s="138"/>
      <c r="H52" s="138"/>
      <c r="I52" s="138"/>
      <c r="J52" s="138"/>
      <c r="K52" s="58"/>
    </row>
    <row r="53" spans="1:11" s="249" customFormat="1" ht="12.75">
      <c r="A53" s="58"/>
      <c r="B53" s="58" t="s">
        <v>293</v>
      </c>
      <c r="C53" s="58"/>
      <c r="D53" s="45"/>
      <c r="E53" s="45"/>
      <c r="F53" s="45"/>
      <c r="G53" s="45"/>
      <c r="H53" s="45"/>
      <c r="I53" s="45"/>
      <c r="J53" s="45"/>
      <c r="K53" s="58"/>
    </row>
    <row r="54" spans="1:11" s="249" customFormat="1" ht="12.75">
      <c r="A54" s="58"/>
      <c r="B54" s="58"/>
      <c r="C54" s="58"/>
      <c r="D54" s="45"/>
      <c r="E54" s="45"/>
      <c r="F54" s="45"/>
      <c r="G54" s="45"/>
      <c r="H54" s="45"/>
      <c r="I54" s="45"/>
      <c r="J54" s="45"/>
      <c r="K54" s="58"/>
    </row>
    <row r="55" spans="1:11" s="249" customFormat="1" ht="12.75">
      <c r="A55" s="45"/>
      <c r="B55" s="45"/>
      <c r="C55" s="45"/>
      <c r="D55" s="45"/>
      <c r="E55" s="45"/>
      <c r="F55" s="45"/>
      <c r="G55" s="45"/>
      <c r="H55" s="45"/>
      <c r="I55" s="45"/>
      <c r="J55" s="45"/>
      <c r="K55" s="45"/>
    </row>
    <row r="56" spans="1:11" s="249" customFormat="1" ht="12.75">
      <c r="A56" s="45"/>
      <c r="B56" s="45"/>
      <c r="C56" s="45"/>
      <c r="D56" s="45"/>
      <c r="E56" s="45"/>
      <c r="F56" s="45"/>
      <c r="G56" s="45"/>
      <c r="H56" s="45"/>
      <c r="I56" s="45"/>
      <c r="J56" s="45"/>
      <c r="K56" s="45"/>
    </row>
    <row r="57" spans="1:11" s="249" customFormat="1" ht="12.75">
      <c r="A57" s="45"/>
      <c r="B57" s="45"/>
      <c r="C57" s="45"/>
      <c r="D57" s="45"/>
      <c r="E57" s="45"/>
      <c r="F57" s="45"/>
      <c r="G57" s="45"/>
      <c r="H57" s="45"/>
      <c r="I57" s="45"/>
      <c r="J57" s="45"/>
      <c r="K57" s="45"/>
    </row>
    <row r="58" spans="1:11" s="249" customFormat="1">
      <c r="A58" s="45"/>
      <c r="B58" s="40" t="s">
        <v>294</v>
      </c>
      <c r="C58" s="45"/>
      <c r="D58" s="45"/>
      <c r="E58" s="45"/>
      <c r="F58" s="45"/>
      <c r="G58" s="45"/>
      <c r="H58" s="45"/>
      <c r="I58" s="45"/>
      <c r="J58" s="45"/>
      <c r="K58" s="45"/>
    </row>
    <row r="59" spans="1:11" s="249" customFormat="1">
      <c r="A59" s="45"/>
      <c r="B59" s="40"/>
      <c r="C59" s="45"/>
      <c r="D59" s="45"/>
      <c r="E59" s="45"/>
      <c r="F59" s="45"/>
      <c r="G59" s="45"/>
      <c r="H59" s="45"/>
      <c r="I59" s="45"/>
      <c r="J59" s="45"/>
      <c r="K59" s="45"/>
    </row>
    <row r="60" spans="1:11" s="249" customFormat="1" ht="26.25" customHeight="1">
      <c r="A60" s="45"/>
      <c r="B60" s="248" t="s">
        <v>295</v>
      </c>
      <c r="C60" s="151"/>
      <c r="D60" s="48">
        <v>2009</v>
      </c>
      <c r="E60" s="48">
        <v>2010</v>
      </c>
      <c r="F60" s="48">
        <f t="shared" ref="F60:J60" si="1">E60+1</f>
        <v>2011</v>
      </c>
      <c r="G60" s="48">
        <f t="shared" si="1"/>
        <v>2012</v>
      </c>
      <c r="H60" s="48">
        <f t="shared" si="1"/>
        <v>2013</v>
      </c>
      <c r="I60" s="48">
        <f t="shared" si="1"/>
        <v>2014</v>
      </c>
      <c r="J60" s="48">
        <f t="shared" si="1"/>
        <v>2015</v>
      </c>
    </row>
    <row r="61" spans="1:11" s="249" customFormat="1">
      <c r="A61" s="45"/>
      <c r="B61" s="40"/>
      <c r="C61" s="45"/>
      <c r="D61" s="45"/>
      <c r="E61" s="45"/>
      <c r="F61" s="45"/>
      <c r="G61" s="45"/>
      <c r="H61" s="45"/>
      <c r="I61" s="45"/>
    </row>
    <row r="62" spans="1:11" s="249" customFormat="1" ht="12.75" customHeight="1">
      <c r="A62" s="45"/>
      <c r="B62" s="199"/>
      <c r="C62" s="69"/>
      <c r="D62" s="144"/>
      <c r="E62" s="144"/>
      <c r="F62" s="144"/>
      <c r="G62" s="144"/>
      <c r="H62" s="144"/>
      <c r="I62" s="144"/>
      <c r="J62" s="144"/>
    </row>
    <row r="63" spans="1:11" s="249" customFormat="1" ht="12.75">
      <c r="A63" s="45"/>
      <c r="B63" s="203" t="s">
        <v>296</v>
      </c>
      <c r="C63" s="45"/>
      <c r="D63" s="138">
        <v>0.14400000000000002</v>
      </c>
      <c r="E63" s="138">
        <v>0.161</v>
      </c>
      <c r="F63" s="138">
        <v>0.16600000000000001</v>
      </c>
      <c r="G63" s="138">
        <v>0.16399999999999998</v>
      </c>
      <c r="H63" s="138">
        <v>0.16</v>
      </c>
      <c r="I63" s="138">
        <v>0.156</v>
      </c>
      <c r="J63" s="138">
        <v>0.159</v>
      </c>
    </row>
    <row r="64" spans="1:11" s="249" customFormat="1" ht="12.75">
      <c r="A64" s="45"/>
      <c r="B64" s="203" t="s">
        <v>297</v>
      </c>
      <c r="C64" s="45"/>
      <c r="D64" s="138">
        <v>8.3000000000000004E-2</v>
      </c>
      <c r="E64" s="138">
        <v>9.4E-2</v>
      </c>
      <c r="F64" s="138">
        <v>9.3000000000000013E-2</v>
      </c>
      <c r="G64" s="138">
        <v>9.6000000000000002E-2</v>
      </c>
      <c r="H64" s="138">
        <v>9.6999999999999989E-2</v>
      </c>
      <c r="I64" s="138">
        <v>0.09</v>
      </c>
      <c r="J64" s="138">
        <v>9.1999999999999998E-2</v>
      </c>
    </row>
    <row r="65" spans="1:11" s="249" customFormat="1" ht="12.75">
      <c r="A65" s="45"/>
      <c r="B65" s="203" t="s">
        <v>298</v>
      </c>
      <c r="C65" s="45"/>
      <c r="D65" s="138">
        <v>4.9000000000000002E-2</v>
      </c>
      <c r="E65" s="138">
        <v>5.9000000000000004E-2</v>
      </c>
      <c r="F65" s="138">
        <v>5.7000000000000002E-2</v>
      </c>
      <c r="G65" s="138">
        <v>6.0999999999999999E-2</v>
      </c>
      <c r="H65" s="138">
        <v>6.6000000000000003E-2</v>
      </c>
      <c r="I65" s="138">
        <v>5.7000000000000002E-2</v>
      </c>
      <c r="J65" s="138">
        <v>0.06</v>
      </c>
    </row>
    <row r="66" spans="1:11" s="249" customFormat="1" ht="12.75">
      <c r="A66" s="45"/>
      <c r="B66" s="201" t="s">
        <v>299</v>
      </c>
      <c r="C66" s="122"/>
      <c r="D66" s="145">
        <v>2.6000000000000002E-2</v>
      </c>
      <c r="E66" s="145">
        <v>3.4000000000000002E-2</v>
      </c>
      <c r="F66" s="145">
        <v>3.2000000000000001E-2</v>
      </c>
      <c r="G66" s="145">
        <v>3.5000000000000003E-2</v>
      </c>
      <c r="H66" s="145">
        <v>4.4000000000000004E-2</v>
      </c>
      <c r="I66" s="145">
        <v>3.5000000000000003E-2</v>
      </c>
      <c r="J66" s="145">
        <v>3.5000000000000003E-2</v>
      </c>
    </row>
    <row r="67" spans="1:11" s="249" customFormat="1">
      <c r="A67" s="45"/>
      <c r="B67" s="40"/>
      <c r="C67" s="45"/>
      <c r="D67" s="45"/>
      <c r="E67" s="45"/>
      <c r="F67" s="45"/>
      <c r="G67" s="45"/>
      <c r="H67" s="45"/>
      <c r="I67" s="45"/>
      <c r="J67" s="45"/>
      <c r="K67" s="45"/>
    </row>
    <row r="68" spans="1:11" s="249" customFormat="1">
      <c r="A68" s="45"/>
      <c r="B68" s="40"/>
      <c r="C68" s="45"/>
      <c r="D68" s="45"/>
      <c r="E68" s="45"/>
      <c r="F68" s="45"/>
      <c r="G68" s="45"/>
      <c r="H68" s="45"/>
      <c r="I68" s="45"/>
      <c r="J68" s="45"/>
      <c r="K68" s="45"/>
    </row>
    <row r="69" spans="1:11" s="249" customFormat="1" ht="24.4" customHeight="1">
      <c r="A69" s="252"/>
      <c r="B69" s="248" t="s">
        <v>300</v>
      </c>
      <c r="C69" s="151"/>
      <c r="D69" s="48">
        <v>2009</v>
      </c>
      <c r="E69" s="48">
        <v>2010</v>
      </c>
      <c r="F69" s="48">
        <f t="shared" ref="F69:J69" si="2">E69+1</f>
        <v>2011</v>
      </c>
      <c r="G69" s="48">
        <f t="shared" si="2"/>
        <v>2012</v>
      </c>
      <c r="H69" s="48">
        <f t="shared" si="2"/>
        <v>2013</v>
      </c>
      <c r="I69" s="48">
        <f t="shared" si="2"/>
        <v>2014</v>
      </c>
      <c r="J69" s="48">
        <f t="shared" si="2"/>
        <v>2015</v>
      </c>
      <c r="K69" s="45"/>
    </row>
    <row r="70" spans="1:11" s="249" customFormat="1" ht="14.25" customHeight="1">
      <c r="A70" s="45"/>
      <c r="B70" s="45"/>
      <c r="C70" s="45"/>
      <c r="D70" s="250"/>
      <c r="E70" s="250"/>
      <c r="F70" s="250"/>
      <c r="G70" s="250"/>
      <c r="H70" s="250"/>
      <c r="I70" s="250"/>
      <c r="J70" s="250"/>
      <c r="K70" s="45"/>
    </row>
    <row r="71" spans="1:11" s="249" customFormat="1" ht="12.75">
      <c r="A71" s="45"/>
      <c r="B71" s="78" t="s">
        <v>117</v>
      </c>
      <c r="C71" s="84"/>
      <c r="D71" s="143">
        <v>0.21899999999999997</v>
      </c>
      <c r="E71" s="143">
        <v>0.22500000000000001</v>
      </c>
      <c r="F71" s="143">
        <v>0.223</v>
      </c>
      <c r="G71" s="143">
        <v>0.223</v>
      </c>
      <c r="H71" s="143">
        <v>0.21600000000000003</v>
      </c>
      <c r="I71" s="143">
        <v>0.21600000000000003</v>
      </c>
      <c r="J71" s="143">
        <v>0.21299999999999999</v>
      </c>
      <c r="K71" s="45"/>
    </row>
    <row r="72" spans="1:11" s="249" customFormat="1" ht="12.75">
      <c r="A72" s="45"/>
      <c r="B72" s="57"/>
      <c r="C72" s="86"/>
      <c r="D72" s="138"/>
      <c r="E72" s="138"/>
      <c r="F72" s="138"/>
      <c r="G72" s="138"/>
      <c r="H72" s="138"/>
      <c r="I72" s="138"/>
      <c r="J72" s="138"/>
      <c r="K72" s="45"/>
    </row>
    <row r="73" spans="1:11" s="249" customFormat="1" ht="12.75">
      <c r="A73" s="45"/>
      <c r="B73" s="57" t="s">
        <v>118</v>
      </c>
      <c r="C73" s="86"/>
      <c r="D73" s="138"/>
      <c r="E73" s="138"/>
      <c r="F73" s="138"/>
      <c r="G73" s="138"/>
      <c r="H73" s="138"/>
      <c r="I73" s="138"/>
      <c r="J73" s="138"/>
      <c r="K73" s="45"/>
    </row>
    <row r="74" spans="1:11" s="249" customFormat="1" ht="12.75">
      <c r="A74" s="45"/>
      <c r="B74" s="89" t="s">
        <v>119</v>
      </c>
      <c r="C74" s="90"/>
      <c r="D74" s="144">
        <v>0.214</v>
      </c>
      <c r="E74" s="144">
        <v>0.221</v>
      </c>
      <c r="F74" s="144">
        <v>0.21600000000000003</v>
      </c>
      <c r="G74" s="144">
        <v>0.21600000000000003</v>
      </c>
      <c r="H74" s="144">
        <v>0.20699999999999999</v>
      </c>
      <c r="I74" s="144">
        <v>0.20800000000000002</v>
      </c>
      <c r="J74" s="144">
        <v>0.20600000000000002</v>
      </c>
      <c r="K74" s="45"/>
    </row>
    <row r="75" spans="1:11" s="249" customFormat="1" ht="12.75">
      <c r="A75" s="45"/>
      <c r="B75" s="92" t="s">
        <v>120</v>
      </c>
      <c r="C75" s="93"/>
      <c r="D75" s="145">
        <v>0.22399999999999998</v>
      </c>
      <c r="E75" s="145">
        <v>0.23100000000000001</v>
      </c>
      <c r="F75" s="145">
        <v>0.23100000000000001</v>
      </c>
      <c r="G75" s="145">
        <v>0.23</v>
      </c>
      <c r="H75" s="145">
        <v>0.22399999999999998</v>
      </c>
      <c r="I75" s="145">
        <v>0.22500000000000001</v>
      </c>
      <c r="J75" s="145">
        <v>0.221</v>
      </c>
      <c r="K75" s="45"/>
    </row>
    <row r="76" spans="1:11" s="249" customFormat="1" ht="12.75">
      <c r="A76" s="45"/>
      <c r="B76" s="45"/>
      <c r="C76" s="45"/>
      <c r="D76" s="45"/>
      <c r="E76" s="45"/>
      <c r="F76" s="45"/>
      <c r="G76" s="45"/>
      <c r="H76" s="45"/>
      <c r="I76" s="45"/>
      <c r="J76" s="45"/>
      <c r="K76" s="45"/>
    </row>
    <row r="77" spans="1:11" s="249" customFormat="1" ht="12.75">
      <c r="A77" s="45"/>
      <c r="B77" s="57" t="s">
        <v>121</v>
      </c>
      <c r="C77" s="86"/>
      <c r="D77" s="138"/>
      <c r="E77" s="138"/>
      <c r="F77" s="138"/>
      <c r="G77" s="138"/>
      <c r="H77" s="138"/>
      <c r="I77" s="138"/>
      <c r="J77" s="138"/>
      <c r="K77" s="45"/>
    </row>
    <row r="78" spans="1:11" s="249" customFormat="1" ht="12.75">
      <c r="A78" s="45"/>
      <c r="B78" s="89" t="s">
        <v>274</v>
      </c>
      <c r="C78" s="90"/>
      <c r="D78" s="144">
        <v>0.21100000000000002</v>
      </c>
      <c r="E78" s="144">
        <v>0.21600000000000003</v>
      </c>
      <c r="F78" s="144">
        <v>0.21100000000000002</v>
      </c>
      <c r="G78" s="144">
        <v>0.20899999999999999</v>
      </c>
      <c r="H78" s="144">
        <v>0.20300000000000001</v>
      </c>
      <c r="I78" s="144">
        <v>0.20699999999999999</v>
      </c>
      <c r="J78" s="144">
        <v>0.20100000000000001</v>
      </c>
      <c r="K78" s="45"/>
    </row>
    <row r="79" spans="1:11" s="249" customFormat="1" ht="12.75">
      <c r="A79" s="45"/>
      <c r="B79" s="135" t="s">
        <v>123</v>
      </c>
      <c r="C79" s="86"/>
      <c r="D79" s="138">
        <v>0.20959000289440155</v>
      </c>
      <c r="E79" s="138">
        <v>0.20263999700546265</v>
      </c>
      <c r="F79" s="138">
        <v>0.20499999821186066</v>
      </c>
      <c r="G79" s="138">
        <v>0.19907000660896301</v>
      </c>
      <c r="H79" s="138">
        <v>0.19485999643802643</v>
      </c>
      <c r="I79" s="138">
        <v>0.20369000732898712</v>
      </c>
      <c r="J79" s="138">
        <v>0.19743999838829041</v>
      </c>
      <c r="K79" s="45"/>
    </row>
    <row r="80" spans="1:11" s="249" customFormat="1" ht="12.75">
      <c r="A80" s="45"/>
      <c r="B80" s="135" t="s">
        <v>124</v>
      </c>
      <c r="C80" s="86"/>
      <c r="D80" s="138">
        <v>0.21473999321460724</v>
      </c>
      <c r="E80" s="138">
        <v>0.22419999539852142</v>
      </c>
      <c r="F80" s="138">
        <v>0.2231999933719635</v>
      </c>
      <c r="G80" s="138">
        <v>0.22186000645160675</v>
      </c>
      <c r="H80" s="138">
        <v>0.21680000424385071</v>
      </c>
      <c r="I80" s="138">
        <v>0.215829998254776</v>
      </c>
      <c r="J80" s="138">
        <v>0.21206000447273254</v>
      </c>
      <c r="K80" s="45"/>
    </row>
    <row r="81" spans="1:11" s="249" customFormat="1" ht="12.75">
      <c r="A81" s="45"/>
      <c r="B81" s="135" t="s">
        <v>125</v>
      </c>
      <c r="C81" s="86"/>
      <c r="D81" s="138">
        <v>0.21573999524116516</v>
      </c>
      <c r="E81" s="138">
        <v>0.22156000137329102</v>
      </c>
      <c r="F81" s="138">
        <v>0.21481999754905701</v>
      </c>
      <c r="G81" s="138">
        <v>0.21515999734401703</v>
      </c>
      <c r="H81" s="138">
        <v>0.20409999787807465</v>
      </c>
      <c r="I81" s="138">
        <v>0.20569999516010284</v>
      </c>
      <c r="J81" s="138">
        <v>0.20073999464511871</v>
      </c>
      <c r="K81" s="45"/>
    </row>
    <row r="82" spans="1:11" s="249" customFormat="1" ht="12.75">
      <c r="A82" s="45"/>
      <c r="B82" s="92" t="s">
        <v>126</v>
      </c>
      <c r="C82" s="93"/>
      <c r="D82" s="145">
        <v>0.252</v>
      </c>
      <c r="E82" s="145">
        <v>0.248</v>
      </c>
      <c r="F82" s="145">
        <v>0.247</v>
      </c>
      <c r="G82" s="145">
        <v>0.25600000000000001</v>
      </c>
      <c r="H82" s="145">
        <v>0.24600000000000002</v>
      </c>
      <c r="I82" s="145">
        <v>0.24399999999999999</v>
      </c>
      <c r="J82" s="145">
        <v>0.253</v>
      </c>
      <c r="K82" s="45"/>
    </row>
    <row r="83" spans="1:11" s="249" customFormat="1" ht="12.75">
      <c r="A83" s="45"/>
      <c r="B83" s="135"/>
      <c r="C83" s="86"/>
      <c r="D83" s="138"/>
      <c r="E83" s="138"/>
      <c r="F83" s="138"/>
      <c r="G83" s="138"/>
      <c r="H83" s="138"/>
      <c r="I83" s="138"/>
      <c r="J83" s="138"/>
      <c r="K83" s="45"/>
    </row>
    <row r="84" spans="1:11" s="249" customFormat="1">
      <c r="A84" s="45"/>
      <c r="B84" s="57" t="s">
        <v>301</v>
      </c>
      <c r="C84" s="253"/>
      <c r="D84" s="138"/>
      <c r="E84" s="138"/>
      <c r="F84" s="138"/>
      <c r="G84" s="138"/>
      <c r="H84" s="138"/>
      <c r="I84" s="138"/>
      <c r="J84" s="138"/>
      <c r="K84" s="45"/>
    </row>
    <row r="85" spans="1:11" s="249" customFormat="1" ht="12.75">
      <c r="A85" s="45"/>
      <c r="B85" s="89" t="s">
        <v>138</v>
      </c>
      <c r="C85" s="254"/>
      <c r="D85" s="144">
        <v>0.29552000761032104</v>
      </c>
      <c r="E85" s="144">
        <v>0.31082001328468323</v>
      </c>
      <c r="F85" s="144">
        <v>0.31395000219345093</v>
      </c>
      <c r="G85" s="144">
        <v>0.30827999114990234</v>
      </c>
      <c r="H85" s="144">
        <v>0.31448999047279358</v>
      </c>
      <c r="I85" s="144">
        <v>0.30676999688148499</v>
      </c>
      <c r="J85" s="144">
        <v>0.31828999519348145</v>
      </c>
      <c r="K85" s="45"/>
    </row>
    <row r="86" spans="1:11" s="249" customFormat="1" ht="12.75">
      <c r="A86" s="45"/>
      <c r="B86" s="135" t="s">
        <v>139</v>
      </c>
      <c r="C86" s="253"/>
      <c r="D86" s="138">
        <v>0.26787999272346497</v>
      </c>
      <c r="E86" s="138">
        <v>0.28327000141143799</v>
      </c>
      <c r="F86" s="138">
        <v>0.29712998867034912</v>
      </c>
      <c r="G86" s="138">
        <v>0.26785001158714294</v>
      </c>
      <c r="H86" s="138">
        <v>0.28369000554084778</v>
      </c>
      <c r="I86" s="138">
        <v>0.27935999631881714</v>
      </c>
      <c r="J86" s="138">
        <v>0.2573699951171875</v>
      </c>
      <c r="K86" s="45"/>
    </row>
    <row r="87" spans="1:11" s="249" customFormat="1" ht="12.75">
      <c r="A87" s="45"/>
      <c r="B87" s="135" t="s">
        <v>141</v>
      </c>
      <c r="C87" s="253"/>
      <c r="D87" s="138">
        <v>0.21222999691963196</v>
      </c>
      <c r="E87" s="138">
        <v>0.21890999376773834</v>
      </c>
      <c r="F87" s="138">
        <v>0.20949000120162964</v>
      </c>
      <c r="G87" s="138">
        <v>0.21354000270366669</v>
      </c>
      <c r="H87" s="138">
        <v>0.20794999599456787</v>
      </c>
      <c r="I87" s="138">
        <v>0.20174999535083771</v>
      </c>
      <c r="J87" s="138">
        <v>0.19505999982357025</v>
      </c>
      <c r="K87" s="45"/>
    </row>
    <row r="88" spans="1:11" s="249" customFormat="1" ht="12.75">
      <c r="A88" s="45"/>
      <c r="B88" s="135" t="s">
        <v>142</v>
      </c>
      <c r="C88" s="253"/>
      <c r="D88" s="138">
        <v>0.20874999463558197</v>
      </c>
      <c r="E88" s="138">
        <v>0.20325000584125519</v>
      </c>
      <c r="F88" s="138">
        <v>0.20205999910831451</v>
      </c>
      <c r="G88" s="138">
        <v>0.20385999977588654</v>
      </c>
      <c r="H88" s="138">
        <v>0.19562000036239624</v>
      </c>
      <c r="I88" s="138">
        <v>0.19430999457836151</v>
      </c>
      <c r="J88" s="138">
        <v>0.19484999775886536</v>
      </c>
      <c r="K88" s="45"/>
    </row>
    <row r="89" spans="1:11" s="249" customFormat="1" ht="12.75">
      <c r="A89" s="45"/>
      <c r="B89" s="92" t="s">
        <v>143</v>
      </c>
      <c r="C89" s="255"/>
      <c r="D89" s="145">
        <v>0.19433000683784485</v>
      </c>
      <c r="E89" s="145">
        <v>0.19885000586509705</v>
      </c>
      <c r="F89" s="145">
        <v>0.18897999823093414</v>
      </c>
      <c r="G89" s="145">
        <v>0.18456999957561493</v>
      </c>
      <c r="H89" s="145">
        <v>0.18438999354839325</v>
      </c>
      <c r="I89" s="145">
        <v>0.18965999782085419</v>
      </c>
      <c r="J89" s="145">
        <v>0.18572999536991119</v>
      </c>
      <c r="K89" s="45"/>
    </row>
    <row r="90" spans="1:11" s="249" customFormat="1" ht="12.75">
      <c r="A90" s="45"/>
      <c r="B90" s="45"/>
      <c r="C90" s="45"/>
      <c r="D90" s="45"/>
      <c r="E90" s="45"/>
      <c r="F90" s="45"/>
      <c r="G90" s="45"/>
      <c r="H90" s="45"/>
      <c r="I90" s="45"/>
      <c r="J90" s="45"/>
      <c r="K90" s="45"/>
    </row>
    <row r="91" spans="1:11" s="249" customFormat="1" ht="12.75">
      <c r="A91" s="45"/>
      <c r="B91" s="57" t="s">
        <v>281</v>
      </c>
      <c r="C91" s="86"/>
      <c r="D91" s="138"/>
      <c r="E91" s="138"/>
      <c r="F91" s="138"/>
      <c r="G91" s="138"/>
      <c r="H91" s="138"/>
      <c r="I91" s="138"/>
      <c r="J91" s="138"/>
      <c r="K91" s="45"/>
    </row>
    <row r="92" spans="1:11" s="249" customFormat="1" ht="12.75">
      <c r="A92" s="45"/>
      <c r="B92" s="89" t="s">
        <v>302</v>
      </c>
      <c r="C92" s="90"/>
      <c r="D92" s="144">
        <v>0.35100000000000003</v>
      </c>
      <c r="E92" s="144">
        <v>0.38100000000000001</v>
      </c>
      <c r="F92" s="144">
        <v>0.40799999999999997</v>
      </c>
      <c r="G92" s="144">
        <v>0.39399999999999996</v>
      </c>
      <c r="H92" s="144">
        <v>0.43099999999999999</v>
      </c>
      <c r="I92" s="144">
        <v>0.41100000000000003</v>
      </c>
      <c r="J92" s="144">
        <v>0.40299999999999997</v>
      </c>
      <c r="K92" s="45"/>
    </row>
    <row r="93" spans="1:11" s="249" customFormat="1" ht="12.75">
      <c r="A93" s="45"/>
      <c r="B93" s="201" t="s">
        <v>303</v>
      </c>
      <c r="C93" s="93"/>
      <c r="D93" s="145">
        <v>0.20899999999999999</v>
      </c>
      <c r="E93" s="145">
        <v>0.21199999999999999</v>
      </c>
      <c r="F93" s="145">
        <v>0.20800000000000002</v>
      </c>
      <c r="G93" s="145">
        <v>0.20899999999999999</v>
      </c>
      <c r="H93" s="145">
        <v>0.19899999999999998</v>
      </c>
      <c r="I93" s="145">
        <v>0.2</v>
      </c>
      <c r="J93" s="145">
        <v>0.19699999999999998</v>
      </c>
      <c r="K93" s="45"/>
    </row>
    <row r="94" spans="1:11" s="249" customFormat="1" ht="12.75">
      <c r="A94" s="45"/>
      <c r="B94" s="203"/>
      <c r="C94" s="86"/>
      <c r="D94" s="138"/>
      <c r="E94" s="138"/>
      <c r="F94" s="138"/>
      <c r="G94" s="138"/>
      <c r="H94" s="138"/>
      <c r="I94" s="138"/>
      <c r="J94" s="138"/>
      <c r="K94" s="45"/>
    </row>
    <row r="95" spans="1:11" s="249" customFormat="1" ht="12.75">
      <c r="A95" s="45"/>
      <c r="B95" s="57" t="s">
        <v>275</v>
      </c>
      <c r="C95" s="86"/>
      <c r="D95" s="138"/>
      <c r="E95" s="138"/>
      <c r="F95" s="138"/>
      <c r="G95" s="138"/>
      <c r="H95" s="138"/>
      <c r="I95" s="138"/>
      <c r="J95" s="138"/>
      <c r="K95" s="45"/>
    </row>
    <row r="96" spans="1:11" s="249" customFormat="1" ht="12.75">
      <c r="A96" s="45"/>
      <c r="B96" s="89" t="s">
        <v>276</v>
      </c>
      <c r="C96" s="90"/>
      <c r="D96" s="144">
        <v>0.34623000025749207</v>
      </c>
      <c r="E96" s="144">
        <v>0.36901000142097473</v>
      </c>
      <c r="F96" s="144">
        <v>0.39081999659538269</v>
      </c>
      <c r="G96" s="144">
        <v>0.36522001028060913</v>
      </c>
      <c r="H96" s="144">
        <v>0.40046998858451843</v>
      </c>
      <c r="I96" s="144">
        <v>0.39386001229286194</v>
      </c>
      <c r="J96" s="144">
        <v>0.38152000308036804</v>
      </c>
      <c r="K96" s="45"/>
    </row>
    <row r="97" spans="1:11" s="249" customFormat="1" ht="12.75">
      <c r="A97" s="45"/>
      <c r="B97" s="135" t="s">
        <v>277</v>
      </c>
      <c r="C97" s="86"/>
      <c r="D97" s="138">
        <v>0.26767998933792114</v>
      </c>
      <c r="E97" s="138">
        <v>0.26899001002311707</v>
      </c>
      <c r="F97" s="138">
        <v>0.27520999312400818</v>
      </c>
      <c r="G97" s="138">
        <v>0.26927998661994934</v>
      </c>
      <c r="H97" s="138">
        <v>0.25916001200675964</v>
      </c>
      <c r="I97" s="138">
        <v>0.26568999886512756</v>
      </c>
      <c r="J97" s="138">
        <v>0.26023998856544495</v>
      </c>
      <c r="K97" s="45"/>
    </row>
    <row r="98" spans="1:11" s="249" customFormat="1" ht="12.75">
      <c r="A98" s="45"/>
      <c r="B98" s="135" t="s">
        <v>278</v>
      </c>
      <c r="C98" s="86"/>
      <c r="D98" s="138">
        <v>0.22258999943733215</v>
      </c>
      <c r="E98" s="138">
        <v>0.22666999697685242</v>
      </c>
      <c r="F98" s="138">
        <v>0.22578999400138855</v>
      </c>
      <c r="G98" s="138">
        <v>0.22502000629901886</v>
      </c>
      <c r="H98" s="138">
        <v>0.21875999867916107</v>
      </c>
      <c r="I98" s="138">
        <v>0.22238999605178833</v>
      </c>
      <c r="J98" s="138">
        <v>0.21713000535964966</v>
      </c>
      <c r="K98" s="45"/>
    </row>
    <row r="99" spans="1:11" s="249" customFormat="1" ht="12.75">
      <c r="A99" s="45"/>
      <c r="B99" s="135" t="s">
        <v>279</v>
      </c>
      <c r="C99" s="86"/>
      <c r="D99" s="138">
        <v>0.19896000623703003</v>
      </c>
      <c r="E99" s="138">
        <v>0.19657999277114868</v>
      </c>
      <c r="F99" s="138">
        <v>0.18558000028133392</v>
      </c>
      <c r="G99" s="138">
        <v>0.1942099928855896</v>
      </c>
      <c r="H99" s="138">
        <v>0.18413999676704407</v>
      </c>
      <c r="I99" s="138">
        <v>0.18460999429225922</v>
      </c>
      <c r="J99" s="138">
        <v>0.18106000125408173</v>
      </c>
      <c r="K99" s="45"/>
    </row>
    <row r="100" spans="1:11" s="249" customFormat="1" ht="12.75">
      <c r="A100" s="45"/>
      <c r="B100" s="201" t="s">
        <v>280</v>
      </c>
      <c r="C100" s="93"/>
      <c r="D100" s="145">
        <v>0.14903999865055084</v>
      </c>
      <c r="E100" s="145">
        <v>0.15152999758720398</v>
      </c>
      <c r="F100" s="145">
        <v>0.14793999493122101</v>
      </c>
      <c r="G100" s="145">
        <v>0.15071000158786774</v>
      </c>
      <c r="H100" s="145">
        <v>0.13619999587535858</v>
      </c>
      <c r="I100" s="145">
        <v>0.13591000437736511</v>
      </c>
      <c r="J100" s="145">
        <v>0.13844999670982361</v>
      </c>
      <c r="K100" s="45"/>
    </row>
    <row r="101" spans="1:11" s="249" customFormat="1" ht="12.75">
      <c r="A101" s="45"/>
      <c r="B101" s="203"/>
      <c r="C101" s="86"/>
      <c r="D101" s="138"/>
      <c r="E101" s="138"/>
      <c r="F101" s="138"/>
      <c r="G101" s="138"/>
      <c r="H101" s="138"/>
      <c r="I101" s="138"/>
      <c r="J101" s="138"/>
      <c r="K101" s="45"/>
    </row>
    <row r="102" spans="1:11" s="249" customFormat="1" ht="12.75">
      <c r="A102" s="45"/>
      <c r="B102" s="57" t="s">
        <v>234</v>
      </c>
      <c r="C102" s="137"/>
      <c r="D102" s="138"/>
      <c r="E102" s="138"/>
      <c r="F102" s="138"/>
      <c r="G102" s="138"/>
      <c r="H102" s="138"/>
      <c r="I102" s="138"/>
      <c r="J102" s="138"/>
      <c r="K102" s="45"/>
    </row>
    <row r="103" spans="1:11" s="249" customFormat="1" ht="12.75">
      <c r="A103" s="45"/>
      <c r="B103" s="199" t="s">
        <v>284</v>
      </c>
      <c r="C103" s="200"/>
      <c r="D103" s="144"/>
      <c r="E103" s="144"/>
      <c r="F103" s="144">
        <v>0.15297000110149384</v>
      </c>
      <c r="G103" s="144">
        <v>0.16765999794006348</v>
      </c>
      <c r="H103" s="144">
        <v>0.15084999799728394</v>
      </c>
      <c r="I103" s="144">
        <v>0.14746999740600586</v>
      </c>
      <c r="J103" s="144">
        <v>0.14357000589370728</v>
      </c>
      <c r="K103" s="45"/>
    </row>
    <row r="104" spans="1:11" s="249" customFormat="1" ht="12.75">
      <c r="A104" s="45"/>
      <c r="B104" s="203" t="s">
        <v>285</v>
      </c>
      <c r="C104" s="137"/>
      <c r="D104" s="138"/>
      <c r="E104" s="138"/>
      <c r="F104" s="138">
        <v>0.20027999579906464</v>
      </c>
      <c r="G104" s="138">
        <v>0.20284999907016754</v>
      </c>
      <c r="H104" s="138">
        <v>0.19574999809265137</v>
      </c>
      <c r="I104" s="138">
        <v>0.19614000618457794</v>
      </c>
      <c r="J104" s="138">
        <v>0.18274000287055969</v>
      </c>
      <c r="K104" s="45"/>
    </row>
    <row r="105" spans="1:11" s="249" customFormat="1" ht="12.75">
      <c r="A105" s="45"/>
      <c r="B105" s="203" t="s">
        <v>286</v>
      </c>
      <c r="C105" s="137"/>
      <c r="D105" s="138"/>
      <c r="E105" s="138"/>
      <c r="F105" s="138">
        <v>0.21149000525474548</v>
      </c>
      <c r="G105" s="138">
        <v>0.20961999893188477</v>
      </c>
      <c r="H105" s="138">
        <v>0.20762999355792999</v>
      </c>
      <c r="I105" s="138">
        <v>0.21307000517845154</v>
      </c>
      <c r="J105" s="138">
        <v>0.22945000231266022</v>
      </c>
      <c r="K105" s="45"/>
    </row>
    <row r="106" spans="1:11" s="249" customFormat="1" ht="12.75">
      <c r="A106" s="45"/>
      <c r="B106" s="201" t="s">
        <v>287</v>
      </c>
      <c r="C106" s="202"/>
      <c r="D106" s="145"/>
      <c r="E106" s="145"/>
      <c r="F106" s="145">
        <v>0.27742001414299011</v>
      </c>
      <c r="G106" s="145">
        <v>0.27041000127792358</v>
      </c>
      <c r="H106" s="145">
        <v>0.26855000853538513</v>
      </c>
      <c r="I106" s="145">
        <v>0.27763000130653381</v>
      </c>
      <c r="J106" s="145">
        <v>0.27493000030517578</v>
      </c>
      <c r="K106" s="45"/>
    </row>
    <row r="107" spans="1:11" s="249" customFormat="1" ht="12.75">
      <c r="A107" s="45"/>
      <c r="B107" s="203"/>
      <c r="C107" s="86"/>
      <c r="D107" s="138"/>
      <c r="E107" s="138"/>
      <c r="F107" s="138"/>
      <c r="G107" s="138"/>
      <c r="H107" s="138"/>
      <c r="I107" s="138"/>
      <c r="J107" s="138"/>
      <c r="K107" s="45"/>
    </row>
    <row r="108" spans="1:11" s="249" customFormat="1" ht="12.75">
      <c r="A108" s="45"/>
      <c r="B108" s="57" t="s">
        <v>288</v>
      </c>
      <c r="C108" s="137"/>
      <c r="D108" s="138"/>
      <c r="E108" s="138"/>
      <c r="F108" s="138"/>
      <c r="G108" s="138"/>
      <c r="H108" s="138"/>
      <c r="I108" s="58"/>
      <c r="K108" s="45"/>
    </row>
    <row r="109" spans="1:11" s="249" customFormat="1" ht="12.75">
      <c r="A109" s="45"/>
      <c r="B109" s="199" t="s">
        <v>289</v>
      </c>
      <c r="C109" s="200"/>
      <c r="D109" s="144">
        <v>0.22297999262809753</v>
      </c>
      <c r="E109" s="144">
        <v>0.22600999474525452</v>
      </c>
      <c r="F109" s="144">
        <v>0.22440999746322632</v>
      </c>
      <c r="G109" s="144">
        <v>0.22532999515533447</v>
      </c>
      <c r="H109" s="144">
        <v>0.21708999574184418</v>
      </c>
      <c r="I109" s="144">
        <v>0.21841999888420105</v>
      </c>
      <c r="J109" s="144">
        <v>0.21540999412536621</v>
      </c>
      <c r="K109" s="45"/>
    </row>
    <row r="110" spans="1:11" s="249" customFormat="1" ht="12.75">
      <c r="A110" s="45"/>
      <c r="B110" s="203" t="s">
        <v>290</v>
      </c>
      <c r="C110" s="137"/>
      <c r="D110" s="138">
        <v>0.24054999649524689</v>
      </c>
      <c r="E110" s="138">
        <v>0.24979999661445618</v>
      </c>
      <c r="F110" s="138">
        <v>0.21978999674320221</v>
      </c>
      <c r="G110" s="138">
        <v>0.23452000319957733</v>
      </c>
      <c r="H110" s="138">
        <v>0.23659999668598175</v>
      </c>
      <c r="I110" s="138">
        <v>0.22748999297618866</v>
      </c>
      <c r="J110" s="138">
        <v>0.2244500070810318</v>
      </c>
      <c r="K110" s="45"/>
    </row>
    <row r="111" spans="1:11" s="249" customFormat="1" ht="12.75">
      <c r="A111" s="45"/>
      <c r="B111" s="201" t="s">
        <v>291</v>
      </c>
      <c r="C111" s="202"/>
      <c r="D111" s="145">
        <v>0.21814000606536865</v>
      </c>
      <c r="E111" s="145">
        <v>0.22327999770641327</v>
      </c>
      <c r="F111" s="145">
        <v>0.21987000107765198</v>
      </c>
      <c r="G111" s="145">
        <v>0.21050000190734863</v>
      </c>
      <c r="H111" s="145">
        <v>0.20642000436782837</v>
      </c>
      <c r="I111" s="145">
        <v>0.21026000380516052</v>
      </c>
      <c r="J111" s="145">
        <v>0.20469999313354492</v>
      </c>
      <c r="K111" s="45"/>
    </row>
    <row r="112" spans="1:11" s="249" customFormat="1" ht="12.75">
      <c r="A112" s="45"/>
      <c r="B112" s="203"/>
      <c r="C112" s="86"/>
      <c r="D112" s="138"/>
      <c r="E112" s="138"/>
      <c r="F112" s="138"/>
      <c r="G112" s="138"/>
      <c r="H112" s="138"/>
      <c r="I112" s="138"/>
      <c r="J112" s="138"/>
      <c r="K112" s="45"/>
    </row>
    <row r="113" spans="1:11" s="249" customFormat="1" ht="12.75">
      <c r="A113" s="45"/>
      <c r="B113" s="251" t="s">
        <v>304</v>
      </c>
      <c r="C113" s="86"/>
      <c r="D113" s="138"/>
      <c r="E113" s="138"/>
      <c r="F113" s="138"/>
      <c r="G113" s="138"/>
      <c r="H113" s="138"/>
      <c r="I113" s="138"/>
      <c r="J113" s="138"/>
      <c r="K113" s="45"/>
    </row>
    <row r="114" spans="1:11" s="249" customFormat="1" ht="12.75">
      <c r="A114" s="45"/>
      <c r="B114" s="251" t="s">
        <v>305</v>
      </c>
      <c r="C114" s="45"/>
      <c r="D114" s="45"/>
      <c r="E114" s="45"/>
      <c r="F114" s="45"/>
      <c r="G114" s="45"/>
      <c r="H114" s="45"/>
      <c r="I114" s="45"/>
      <c r="J114" s="45"/>
      <c r="K114" s="45"/>
    </row>
    <row r="115" spans="1:11" s="249" customFormat="1" ht="12.75">
      <c r="A115" s="45"/>
      <c r="B115" s="45"/>
      <c r="C115" s="45"/>
      <c r="D115" s="45"/>
      <c r="E115" s="45"/>
      <c r="F115" s="45"/>
      <c r="G115" s="45"/>
      <c r="H115" s="45"/>
      <c r="I115" s="45"/>
      <c r="J115" s="45"/>
      <c r="K115" s="45"/>
    </row>
    <row r="116" spans="1:11" s="249" customFormat="1" ht="12.75">
      <c r="A116" s="45"/>
      <c r="B116" s="45" t="s">
        <v>293</v>
      </c>
      <c r="C116" s="45"/>
      <c r="D116" s="45"/>
      <c r="E116" s="45"/>
      <c r="F116" s="45"/>
      <c r="G116" s="45"/>
      <c r="H116" s="45"/>
      <c r="I116" s="45"/>
      <c r="J116" s="45"/>
      <c r="K116" s="45"/>
    </row>
    <row r="117" spans="1:11" s="249" customFormat="1" ht="12.75">
      <c r="A117" s="45"/>
      <c r="B117" s="45"/>
      <c r="C117" s="45"/>
      <c r="D117" s="45"/>
      <c r="E117" s="45"/>
      <c r="F117" s="45"/>
      <c r="G117" s="45"/>
      <c r="H117" s="45"/>
      <c r="I117" s="45"/>
      <c r="J117" s="45"/>
      <c r="K117" s="45"/>
    </row>
  </sheetData>
  <mergeCells count="3">
    <mergeCell ref="B7:C7"/>
    <mergeCell ref="B60:C60"/>
    <mergeCell ref="B69:C69"/>
  </mergeCells>
  <pageMargins left="0.70866141732283472" right="0.70866141732283472" top="0.78740157480314965" bottom="0.78740157480314965"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4"/>
  </sheetPr>
  <dimension ref="B2:Q62"/>
  <sheetViews>
    <sheetView showGridLines="0" zoomScaleNormal="100" workbookViewId="0"/>
  </sheetViews>
  <sheetFormatPr baseColWidth="10" defaultRowHeight="15"/>
  <cols>
    <col min="1" max="1" width="11.42578125" style="2"/>
    <col min="2" max="2" width="10.42578125" style="2" customWidth="1"/>
    <col min="3" max="3" width="26.5703125" style="2" customWidth="1"/>
    <col min="4" max="5" width="8.7109375" style="2" customWidth="1"/>
    <col min="6" max="6" width="7.28515625" style="2" bestFit="1" customWidth="1"/>
    <col min="7" max="10" width="7.28515625" style="2" customWidth="1"/>
    <col min="11" max="11" width="7.28515625" style="2" bestFit="1" customWidth="1"/>
    <col min="12" max="17" width="8.7109375" style="2" customWidth="1"/>
    <col min="18" max="16384" width="11.42578125" style="2"/>
  </cols>
  <sheetData>
    <row r="2" spans="2:17" s="33" customFormat="1">
      <c r="B2" s="1"/>
      <c r="C2" s="1"/>
      <c r="D2" s="1"/>
      <c r="E2" s="1"/>
      <c r="F2" s="1"/>
      <c r="G2" s="1"/>
      <c r="H2" s="1"/>
      <c r="I2" s="1"/>
      <c r="J2" s="1"/>
      <c r="K2" s="1"/>
      <c r="L2" s="1"/>
      <c r="M2" s="1"/>
      <c r="N2" s="1"/>
      <c r="O2" s="1"/>
      <c r="P2" s="1"/>
      <c r="Q2" s="1"/>
    </row>
    <row r="3" spans="2:17" s="38" customFormat="1" ht="26.85" customHeight="1">
      <c r="B3" s="35" t="s">
        <v>28</v>
      </c>
      <c r="C3" s="36" t="s">
        <v>29</v>
      </c>
      <c r="D3" s="36"/>
      <c r="E3" s="36"/>
      <c r="F3" s="36"/>
      <c r="G3" s="36"/>
      <c r="H3" s="36"/>
      <c r="I3" s="36"/>
      <c r="J3" s="36"/>
      <c r="K3" s="36"/>
      <c r="L3" s="36"/>
      <c r="M3" s="36"/>
      <c r="N3" s="36"/>
      <c r="O3" s="36"/>
      <c r="P3" s="36"/>
      <c r="Q3" s="36"/>
    </row>
    <row r="4" spans="2:17" s="33" customFormat="1" ht="13.35" customHeight="1">
      <c r="B4" s="1"/>
      <c r="C4" s="1"/>
      <c r="D4" s="1"/>
      <c r="E4" s="1"/>
      <c r="F4" s="1"/>
      <c r="G4" s="1"/>
      <c r="H4" s="1"/>
      <c r="I4" s="1"/>
      <c r="J4" s="1"/>
      <c r="K4" s="1"/>
      <c r="L4" s="1"/>
      <c r="M4" s="1"/>
      <c r="N4" s="1"/>
      <c r="O4" s="1"/>
      <c r="P4" s="1"/>
      <c r="Q4" s="1"/>
    </row>
    <row r="5" spans="2:17" s="41" customFormat="1" ht="15" customHeight="1">
      <c r="B5" s="40" t="s">
        <v>306</v>
      </c>
      <c r="C5" s="39"/>
      <c r="D5" s="39"/>
      <c r="E5" s="39"/>
      <c r="F5" s="39"/>
      <c r="G5" s="1"/>
      <c r="H5" s="1"/>
      <c r="I5" s="1"/>
      <c r="J5" s="1"/>
      <c r="K5" s="1"/>
      <c r="L5" s="39"/>
      <c r="M5" s="39"/>
      <c r="N5" s="39"/>
      <c r="O5" s="39"/>
      <c r="P5" s="39"/>
      <c r="Q5" s="39"/>
    </row>
    <row r="6" spans="2:17" s="33" customFormat="1" ht="13.35" customHeight="1">
      <c r="B6" s="257"/>
      <c r="C6" s="1"/>
      <c r="D6" s="1"/>
      <c r="E6" s="1"/>
      <c r="F6" s="1"/>
      <c r="G6" s="1"/>
      <c r="H6" s="258"/>
      <c r="I6" s="258"/>
      <c r="J6" s="258"/>
      <c r="K6" s="258"/>
      <c r="L6" s="258"/>
      <c r="M6" s="258"/>
      <c r="N6" s="258"/>
      <c r="O6" s="258"/>
      <c r="P6" s="258"/>
      <c r="Q6" s="258"/>
    </row>
    <row r="7" spans="2:17" s="46" customFormat="1" ht="25.5" customHeight="1">
      <c r="B7" s="236" t="s">
        <v>307</v>
      </c>
      <c r="C7" s="237"/>
      <c r="D7" s="48">
        <v>1995</v>
      </c>
      <c r="E7" s="48">
        <v>2000</v>
      </c>
      <c r="F7" s="48">
        <v>2005</v>
      </c>
      <c r="G7" s="48">
        <v>2006</v>
      </c>
      <c r="H7" s="48">
        <v>2007</v>
      </c>
      <c r="I7" s="48">
        <v>2008</v>
      </c>
      <c r="J7" s="48">
        <v>2009</v>
      </c>
      <c r="K7" s="48">
        <v>2010</v>
      </c>
      <c r="L7" s="48">
        <v>2011</v>
      </c>
      <c r="M7" s="48">
        <v>2012</v>
      </c>
      <c r="N7" s="48">
        <v>2013</v>
      </c>
      <c r="O7" s="48" t="s">
        <v>184</v>
      </c>
      <c r="P7" s="48">
        <v>2015</v>
      </c>
      <c r="Q7" s="48">
        <v>2016</v>
      </c>
    </row>
    <row r="8" spans="2:17" s="46" customFormat="1" ht="12.75">
      <c r="B8" s="42"/>
      <c r="C8" s="42"/>
      <c r="D8" s="259"/>
      <c r="E8" s="259"/>
      <c r="F8" s="259"/>
      <c r="G8" s="259"/>
      <c r="H8" s="45"/>
      <c r="I8" s="45"/>
      <c r="J8" s="45"/>
      <c r="K8" s="45"/>
      <c r="L8" s="45"/>
      <c r="M8" s="45"/>
      <c r="N8" s="45"/>
      <c r="O8" s="45"/>
      <c r="P8" s="45"/>
      <c r="Q8" s="45"/>
    </row>
    <row r="9" spans="2:17" s="46" customFormat="1" ht="12.75">
      <c r="B9" s="78" t="s">
        <v>117</v>
      </c>
      <c r="C9" s="84"/>
      <c r="D9" s="260">
        <v>54.243640899658203</v>
      </c>
      <c r="E9" s="260">
        <v>57.623470306396484</v>
      </c>
      <c r="F9" s="260">
        <v>59.185398101806641</v>
      </c>
      <c r="G9" s="260">
        <v>59.31005859375</v>
      </c>
      <c r="H9" s="260">
        <v>60.443660736083984</v>
      </c>
      <c r="I9" s="260">
        <v>61.188308715820313</v>
      </c>
      <c r="J9" s="260">
        <v>61.777240753173828</v>
      </c>
      <c r="K9" s="260">
        <v>62.441379547119141</v>
      </c>
      <c r="L9" s="260">
        <v>62.956691741943359</v>
      </c>
      <c r="M9" s="260">
        <v>62.838279724121094</v>
      </c>
      <c r="N9" s="260">
        <v>62.718559265136719</v>
      </c>
      <c r="O9" s="260">
        <v>63.117919921875</v>
      </c>
      <c r="P9" s="260">
        <v>63.28302001953125</v>
      </c>
      <c r="Q9" s="260">
        <v>63.205768585205078</v>
      </c>
    </row>
    <row r="10" spans="2:17" s="46" customFormat="1" ht="12.75">
      <c r="B10" s="57"/>
      <c r="C10" s="86"/>
      <c r="D10" s="261"/>
      <c r="E10" s="261"/>
      <c r="F10" s="261"/>
      <c r="G10" s="261"/>
      <c r="H10" s="261"/>
      <c r="I10" s="261"/>
      <c r="J10" s="261"/>
      <c r="K10" s="261"/>
      <c r="L10" s="261"/>
      <c r="M10" s="261"/>
      <c r="N10" s="261"/>
      <c r="O10" s="261"/>
      <c r="P10" s="261"/>
      <c r="Q10" s="261"/>
    </row>
    <row r="11" spans="2:17" s="46" customFormat="1" ht="12.75">
      <c r="B11" s="57" t="s">
        <v>118</v>
      </c>
      <c r="C11" s="86"/>
      <c r="D11" s="261"/>
      <c r="E11" s="261"/>
      <c r="F11" s="261"/>
      <c r="G11" s="261"/>
      <c r="H11" s="261"/>
      <c r="I11" s="261"/>
      <c r="J11" s="261"/>
      <c r="K11" s="261"/>
      <c r="L11" s="261"/>
      <c r="M11" s="261"/>
      <c r="N11" s="261"/>
      <c r="O11" s="261"/>
      <c r="P11" s="261"/>
      <c r="Q11" s="261"/>
    </row>
    <row r="12" spans="2:17" s="46" customFormat="1" ht="12.75">
      <c r="B12" s="89" t="s">
        <v>119</v>
      </c>
      <c r="C12" s="90"/>
      <c r="D12" s="262">
        <v>53.324920654296875</v>
      </c>
      <c r="E12" s="262">
        <v>56.994579315185547</v>
      </c>
      <c r="F12" s="262">
        <v>58.641880035400391</v>
      </c>
      <c r="G12" s="262">
        <v>58.827098846435547</v>
      </c>
      <c r="H12" s="262">
        <v>59.778160095214844</v>
      </c>
      <c r="I12" s="262">
        <v>60.610561370849609</v>
      </c>
      <c r="J12" s="262">
        <v>61.5159912109375</v>
      </c>
      <c r="K12" s="262">
        <v>62.131549835205078</v>
      </c>
      <c r="L12" s="262">
        <v>62.364620208740234</v>
      </c>
      <c r="M12" s="262">
        <v>62.356288909912109</v>
      </c>
      <c r="N12" s="262">
        <v>62.308788299560547</v>
      </c>
      <c r="O12" s="262">
        <v>62.661708831787109</v>
      </c>
      <c r="P12" s="262">
        <v>62.693569183349609</v>
      </c>
      <c r="Q12" s="262">
        <v>62.512699127197266</v>
      </c>
    </row>
    <row r="13" spans="2:17" s="46" customFormat="1" ht="12.75">
      <c r="B13" s="92" t="s">
        <v>120</v>
      </c>
      <c r="C13" s="93"/>
      <c r="D13" s="263">
        <v>55.117740631103516</v>
      </c>
      <c r="E13" s="263">
        <v>58.225761413574219</v>
      </c>
      <c r="F13" s="263">
        <v>59.708759307861328</v>
      </c>
      <c r="G13" s="263">
        <v>59.775699615478516</v>
      </c>
      <c r="H13" s="263">
        <v>61.085758209228516</v>
      </c>
      <c r="I13" s="263">
        <v>61.74578857421875</v>
      </c>
      <c r="J13" s="263">
        <v>62.029701232910156</v>
      </c>
      <c r="K13" s="263">
        <v>62.740871429443359</v>
      </c>
      <c r="L13" s="263">
        <v>63.524250030517578</v>
      </c>
      <c r="M13" s="263">
        <v>63.301570892333984</v>
      </c>
      <c r="N13" s="263">
        <v>63.113529205322266</v>
      </c>
      <c r="O13" s="263">
        <v>63.559181213378906</v>
      </c>
      <c r="P13" s="263">
        <v>63.854801177978516</v>
      </c>
      <c r="Q13" s="263">
        <v>63.88861083984375</v>
      </c>
    </row>
    <row r="14" spans="2:17" s="46" customFormat="1" ht="12.75">
      <c r="B14" s="135"/>
      <c r="C14" s="86"/>
      <c r="D14" s="261"/>
      <c r="E14" s="261"/>
      <c r="F14" s="261"/>
      <c r="G14" s="261"/>
      <c r="H14" s="261"/>
      <c r="I14" s="261"/>
      <c r="J14" s="261"/>
      <c r="K14" s="261"/>
      <c r="L14" s="261"/>
      <c r="M14" s="261"/>
      <c r="N14" s="261"/>
      <c r="O14" s="261"/>
      <c r="P14" s="261"/>
      <c r="Q14" s="261"/>
    </row>
    <row r="15" spans="2:17" s="46" customFormat="1" ht="12.75">
      <c r="B15" s="57" t="s">
        <v>227</v>
      </c>
      <c r="C15" s="86"/>
      <c r="D15" s="261"/>
      <c r="E15" s="261"/>
      <c r="F15" s="261"/>
      <c r="G15" s="261"/>
      <c r="H15" s="261"/>
      <c r="I15" s="261"/>
      <c r="J15" s="261"/>
      <c r="K15" s="261"/>
      <c r="L15" s="261"/>
      <c r="M15" s="261"/>
      <c r="N15" s="261"/>
      <c r="O15" s="261"/>
      <c r="P15" s="261"/>
      <c r="Q15" s="261"/>
    </row>
    <row r="16" spans="2:17" s="46" customFormat="1" ht="12.75">
      <c r="B16" s="89" t="s">
        <v>228</v>
      </c>
      <c r="C16" s="90"/>
      <c r="D16" s="262">
        <v>56.817981719970703</v>
      </c>
      <c r="E16" s="262">
        <v>59.460010528564453</v>
      </c>
      <c r="F16" s="262">
        <v>60.873031616210938</v>
      </c>
      <c r="G16" s="262">
        <v>60.985519409179688</v>
      </c>
      <c r="H16" s="262">
        <v>62.135459899902344</v>
      </c>
      <c r="I16" s="262">
        <v>62.937259674072266</v>
      </c>
      <c r="J16" s="262">
        <v>63.706108093261719</v>
      </c>
      <c r="K16" s="262">
        <v>64.131507873535156</v>
      </c>
      <c r="L16" s="262">
        <v>64.777046203613281</v>
      </c>
      <c r="M16" s="262">
        <v>64.452377319335938</v>
      </c>
      <c r="N16" s="262">
        <v>64.270606994628906</v>
      </c>
      <c r="O16" s="262">
        <v>64.849472045898438</v>
      </c>
      <c r="P16" s="262">
        <v>65.059600830078125</v>
      </c>
      <c r="Q16" s="262">
        <v>64.750022888183594</v>
      </c>
    </row>
    <row r="17" spans="2:17" s="46" customFormat="1" ht="12.75">
      <c r="B17" s="92" t="s">
        <v>229</v>
      </c>
      <c r="C17" s="93"/>
      <c r="D17" s="263">
        <v>43.399471282958984</v>
      </c>
      <c r="E17" s="263">
        <v>49.798500061035156</v>
      </c>
      <c r="F17" s="263">
        <v>51.431919097900391</v>
      </c>
      <c r="G17" s="263">
        <v>51.752521514892578</v>
      </c>
      <c r="H17" s="263">
        <v>52.737350463867188</v>
      </c>
      <c r="I17" s="263">
        <v>53.079769134521484</v>
      </c>
      <c r="J17" s="263">
        <v>53.102981567382813</v>
      </c>
      <c r="K17" s="263">
        <v>54.598491668701172</v>
      </c>
      <c r="L17" s="263">
        <v>54.585311889648438</v>
      </c>
      <c r="M17" s="263">
        <v>55.217491149902344</v>
      </c>
      <c r="N17" s="263">
        <v>55.11553955078125</v>
      </c>
      <c r="O17" s="263">
        <v>54.943191528320313</v>
      </c>
      <c r="P17" s="263">
        <v>54.817729949951172</v>
      </c>
      <c r="Q17" s="263">
        <v>55.830528259277344</v>
      </c>
    </row>
    <row r="18" spans="2:17" s="46" customFormat="1" ht="12.75">
      <c r="B18" s="135"/>
      <c r="C18" s="86"/>
      <c r="D18" s="261"/>
      <c r="E18" s="261"/>
      <c r="F18" s="261"/>
      <c r="G18" s="261"/>
      <c r="H18" s="261"/>
      <c r="I18" s="261"/>
      <c r="J18" s="261"/>
      <c r="K18" s="261"/>
      <c r="L18" s="261"/>
      <c r="M18" s="261"/>
      <c r="N18" s="261"/>
      <c r="O18" s="261"/>
      <c r="P18" s="261"/>
      <c r="Q18" s="261"/>
    </row>
    <row r="19" spans="2:17" s="46" customFormat="1" ht="12.75">
      <c r="B19" s="57" t="s">
        <v>308</v>
      </c>
      <c r="C19" s="86"/>
      <c r="D19" s="261"/>
      <c r="E19" s="261"/>
      <c r="F19" s="261"/>
      <c r="G19" s="261"/>
      <c r="H19" s="261"/>
      <c r="I19" s="261"/>
      <c r="J19" s="261"/>
      <c r="K19" s="261"/>
      <c r="L19" s="261"/>
      <c r="M19" s="261"/>
      <c r="N19" s="261"/>
      <c r="O19" s="261"/>
      <c r="P19" s="261"/>
      <c r="Q19" s="261"/>
    </row>
    <row r="20" spans="2:17" s="46" customFormat="1" ht="12.75">
      <c r="B20" s="179" t="s">
        <v>309</v>
      </c>
      <c r="C20" s="90"/>
      <c r="D20" s="262">
        <v>54.021518707275391</v>
      </c>
      <c r="E20" s="262">
        <v>56.976520538330078</v>
      </c>
      <c r="F20" s="262">
        <v>58.381149291992188</v>
      </c>
      <c r="G20" s="262">
        <v>58.481250762939453</v>
      </c>
      <c r="H20" s="262">
        <v>59.411701202392578</v>
      </c>
      <c r="I20" s="262">
        <v>60.176219940185547</v>
      </c>
      <c r="J20" s="262">
        <v>60.728408813476563</v>
      </c>
      <c r="K20" s="262">
        <v>61.416881561279297</v>
      </c>
      <c r="L20" s="262">
        <v>61.921230316162109</v>
      </c>
      <c r="M20" s="262">
        <v>61.952709197998047</v>
      </c>
      <c r="N20" s="262">
        <v>61.668190002441406</v>
      </c>
      <c r="O20" s="262">
        <v>62.041591644287109</v>
      </c>
      <c r="P20" s="262">
        <v>62.209030151367188</v>
      </c>
      <c r="Q20" s="262">
        <v>61.825130462646484</v>
      </c>
    </row>
    <row r="21" spans="2:17" s="46" customFormat="1" ht="12.75">
      <c r="B21" s="185" t="s">
        <v>310</v>
      </c>
      <c r="C21" s="93"/>
      <c r="D21" s="263">
        <v>54.739791870117188</v>
      </c>
      <c r="E21" s="263">
        <v>59.095829010009766</v>
      </c>
      <c r="F21" s="263">
        <v>60.982551574707031</v>
      </c>
      <c r="G21" s="263">
        <v>61.156700134277344</v>
      </c>
      <c r="H21" s="263">
        <v>62.701011657714844</v>
      </c>
      <c r="I21" s="263">
        <v>63.414211273193359</v>
      </c>
      <c r="J21" s="263">
        <v>64.04180908203125</v>
      </c>
      <c r="K21" s="263">
        <v>64.72412109375</v>
      </c>
      <c r="L21" s="263">
        <v>65.209793090820313</v>
      </c>
      <c r="M21" s="263">
        <v>64.752166748046875</v>
      </c>
      <c r="N21" s="263">
        <v>64.995018005371094</v>
      </c>
      <c r="O21" s="263">
        <v>65.464668273925781</v>
      </c>
      <c r="P21" s="263">
        <v>65.657417297363281</v>
      </c>
      <c r="Q21" s="263">
        <v>66.255271911621094</v>
      </c>
    </row>
    <row r="22" spans="2:17" s="46" customFormat="1" ht="12.75">
      <c r="B22" s="135"/>
      <c r="C22" s="86"/>
      <c r="D22" s="261"/>
      <c r="E22" s="261"/>
      <c r="F22" s="261"/>
      <c r="G22" s="261"/>
      <c r="H22" s="261"/>
      <c r="I22" s="261"/>
      <c r="J22" s="261"/>
      <c r="K22" s="261"/>
      <c r="L22" s="261"/>
      <c r="M22" s="261"/>
      <c r="N22" s="261"/>
      <c r="O22" s="261"/>
      <c r="P22" s="261"/>
      <c r="Q22" s="261"/>
    </row>
    <row r="23" spans="2:17" s="46" customFormat="1" ht="12.75">
      <c r="B23" s="57" t="s">
        <v>121</v>
      </c>
      <c r="C23" s="86"/>
      <c r="D23" s="261"/>
      <c r="E23" s="261"/>
      <c r="F23" s="261"/>
      <c r="G23" s="261"/>
      <c r="H23" s="261"/>
      <c r="I23" s="261"/>
      <c r="J23" s="261"/>
      <c r="K23" s="261"/>
      <c r="L23" s="261"/>
      <c r="M23" s="261"/>
      <c r="N23" s="261"/>
      <c r="O23" s="261"/>
      <c r="P23" s="261"/>
      <c r="Q23" s="261"/>
    </row>
    <row r="24" spans="2:17" s="46" customFormat="1" ht="12.75">
      <c r="B24" s="89" t="s">
        <v>122</v>
      </c>
      <c r="C24" s="90"/>
      <c r="D24" s="262">
        <v>48.043788909912109</v>
      </c>
      <c r="E24" s="262">
        <v>51.394588470458984</v>
      </c>
      <c r="F24" s="262">
        <v>52.618839263916016</v>
      </c>
      <c r="G24" s="262">
        <v>52.540821075439453</v>
      </c>
      <c r="H24" s="262">
        <v>53.874149322509766</v>
      </c>
      <c r="I24" s="262">
        <v>54.311061859130859</v>
      </c>
      <c r="J24" s="262">
        <v>54.570480346679688</v>
      </c>
      <c r="K24" s="262">
        <v>54.502101898193359</v>
      </c>
      <c r="L24" s="262">
        <v>55.744941711425781</v>
      </c>
      <c r="M24" s="262">
        <v>55.361110687255859</v>
      </c>
      <c r="N24" s="262">
        <v>54.795440673828125</v>
      </c>
      <c r="O24" s="262">
        <v>54.358631134033203</v>
      </c>
      <c r="P24" s="262">
        <v>54.385280609130859</v>
      </c>
      <c r="Q24" s="262">
        <v>54.431560516357422</v>
      </c>
    </row>
    <row r="25" spans="2:17" s="46" customFormat="1" ht="12.75">
      <c r="B25" s="135" t="s">
        <v>123</v>
      </c>
      <c r="C25" s="86"/>
      <c r="D25" s="261">
        <v>49.571811676025391</v>
      </c>
      <c r="E25" s="261">
        <v>52.008159637451172</v>
      </c>
      <c r="F25" s="261">
        <v>53.921440124511719</v>
      </c>
      <c r="G25" s="261">
        <v>52.905368804931641</v>
      </c>
      <c r="H25" s="261">
        <v>54.748180389404297</v>
      </c>
      <c r="I25" s="261">
        <v>55.328350067138672</v>
      </c>
      <c r="J25" s="261">
        <v>56.67041015625</v>
      </c>
      <c r="K25" s="261">
        <v>55.6002197265625</v>
      </c>
      <c r="L25" s="261">
        <v>56.324230194091797</v>
      </c>
      <c r="M25" s="261">
        <v>56.504051208496094</v>
      </c>
      <c r="N25" s="261">
        <v>56.931568145751953</v>
      </c>
      <c r="O25" s="261">
        <v>57.182071685791016</v>
      </c>
      <c r="P25" s="261">
        <v>56.738380432128906</v>
      </c>
      <c r="Q25" s="261">
        <v>55.771099090576172</v>
      </c>
    </row>
    <row r="26" spans="2:17" s="46" customFormat="1" ht="12.75">
      <c r="B26" s="135" t="s">
        <v>124</v>
      </c>
      <c r="C26" s="86"/>
      <c r="D26" s="261">
        <v>52.452060699462891</v>
      </c>
      <c r="E26" s="261">
        <v>55.371749877929688</v>
      </c>
      <c r="F26" s="261">
        <v>56.170810699462891</v>
      </c>
      <c r="G26" s="261">
        <v>56.317798614501953</v>
      </c>
      <c r="H26" s="261">
        <v>57.277458190917969</v>
      </c>
      <c r="I26" s="261">
        <v>57.755359649658203</v>
      </c>
      <c r="J26" s="261">
        <v>57.976451873779297</v>
      </c>
      <c r="K26" s="261">
        <v>59.051151275634766</v>
      </c>
      <c r="L26" s="261">
        <v>59.431259155273438</v>
      </c>
      <c r="M26" s="261">
        <v>58.948909759521484</v>
      </c>
      <c r="N26" s="261">
        <v>58.451568603515625</v>
      </c>
      <c r="O26" s="261">
        <v>58.495098114013672</v>
      </c>
      <c r="P26" s="261">
        <v>58.160209655761719</v>
      </c>
      <c r="Q26" s="261">
        <v>57.605518341064453</v>
      </c>
    </row>
    <row r="27" spans="2:17" s="46" customFormat="1" ht="12.75">
      <c r="B27" s="135" t="s">
        <v>125</v>
      </c>
      <c r="C27" s="86"/>
      <c r="D27" s="261">
        <v>59.050968170166016</v>
      </c>
      <c r="E27" s="261">
        <v>62.999439239501953</v>
      </c>
      <c r="F27" s="261">
        <v>65.272651672363281</v>
      </c>
      <c r="G27" s="261">
        <v>65.153907775878906</v>
      </c>
      <c r="H27" s="261">
        <v>66.314811706542969</v>
      </c>
      <c r="I27" s="261">
        <v>66.528968811035156</v>
      </c>
      <c r="J27" s="261">
        <v>67.333450317382813</v>
      </c>
      <c r="K27" s="261">
        <v>67.662567138671875</v>
      </c>
      <c r="L27" s="261">
        <v>67.884307861328125</v>
      </c>
      <c r="M27" s="261">
        <v>68.38861083984375</v>
      </c>
      <c r="N27" s="261">
        <v>67.924522399902344</v>
      </c>
      <c r="O27" s="261">
        <v>68.341659545898438</v>
      </c>
      <c r="P27" s="261">
        <v>68.544662475585938</v>
      </c>
      <c r="Q27" s="261">
        <v>68.75823974609375</v>
      </c>
    </row>
    <row r="28" spans="2:17" s="46" customFormat="1" ht="12.75">
      <c r="B28" s="92" t="s">
        <v>126</v>
      </c>
      <c r="C28" s="93"/>
      <c r="D28" s="263">
        <v>61.712818145751953</v>
      </c>
      <c r="E28" s="263">
        <v>64.888427734375</v>
      </c>
      <c r="F28" s="263">
        <v>66.765861511230469</v>
      </c>
      <c r="G28" s="263">
        <v>67.432357788085938</v>
      </c>
      <c r="H28" s="263">
        <v>68.015106201171875</v>
      </c>
      <c r="I28" s="263">
        <v>69.647499084472656</v>
      </c>
      <c r="J28" s="263">
        <v>70.326507568359375</v>
      </c>
      <c r="K28" s="263">
        <v>71.468299865722656</v>
      </c>
      <c r="L28" s="263">
        <v>71.762977600097656</v>
      </c>
      <c r="M28" s="263">
        <v>71.318252563476563</v>
      </c>
      <c r="N28" s="263">
        <v>71.837959289550781</v>
      </c>
      <c r="O28" s="263">
        <v>73.191619873046875</v>
      </c>
      <c r="P28" s="263">
        <v>73.968238830566406</v>
      </c>
      <c r="Q28" s="263">
        <v>74.641143798828125</v>
      </c>
    </row>
    <row r="29" spans="2:17" s="46" customFormat="1" ht="12.75">
      <c r="B29" s="135"/>
      <c r="C29" s="86"/>
      <c r="D29" s="261"/>
      <c r="E29" s="261"/>
      <c r="F29" s="261"/>
      <c r="G29" s="261"/>
      <c r="H29" s="261"/>
      <c r="I29" s="261"/>
      <c r="J29" s="261"/>
      <c r="K29" s="261"/>
      <c r="L29" s="261"/>
      <c r="M29" s="261"/>
      <c r="N29" s="261"/>
      <c r="O29" s="261"/>
      <c r="P29" s="261"/>
      <c r="Q29" s="261"/>
    </row>
    <row r="30" spans="2:17" s="46" customFormat="1" ht="15" customHeight="1">
      <c r="B30" s="57" t="s">
        <v>137</v>
      </c>
      <c r="C30" s="86"/>
      <c r="D30" s="261"/>
      <c r="E30" s="261"/>
      <c r="F30" s="261"/>
      <c r="G30" s="261"/>
      <c r="H30" s="261"/>
      <c r="I30" s="261"/>
      <c r="J30" s="261"/>
      <c r="K30" s="261"/>
      <c r="L30" s="261"/>
      <c r="M30" s="261"/>
      <c r="N30" s="261"/>
      <c r="O30" s="261"/>
      <c r="P30" s="261"/>
      <c r="Q30" s="261"/>
    </row>
    <row r="31" spans="2:17" s="46" customFormat="1" ht="12.75">
      <c r="B31" s="89" t="s">
        <v>138</v>
      </c>
      <c r="C31" s="90"/>
      <c r="D31" s="262">
        <v>64.704246520996094</v>
      </c>
      <c r="E31" s="262">
        <v>67.012428283691406</v>
      </c>
      <c r="F31" s="262">
        <v>69.427879333496094</v>
      </c>
      <c r="G31" s="262">
        <v>69.734489440917969</v>
      </c>
      <c r="H31" s="262">
        <v>70.368461608886719</v>
      </c>
      <c r="I31" s="262">
        <v>70.678756713867188</v>
      </c>
      <c r="J31" s="262">
        <v>71.582168579101563</v>
      </c>
      <c r="K31" s="262">
        <v>72.992393493652344</v>
      </c>
      <c r="L31" s="262">
        <v>72.931259155273438</v>
      </c>
      <c r="M31" s="262">
        <v>72.212997436523438</v>
      </c>
      <c r="N31" s="262">
        <v>72.216903686523438</v>
      </c>
      <c r="O31" s="262">
        <v>72.379798889160156</v>
      </c>
      <c r="P31" s="262">
        <v>72.492622375488281</v>
      </c>
      <c r="Q31" s="262">
        <v>72.385078430175781</v>
      </c>
    </row>
    <row r="32" spans="2:17" s="46" customFormat="1" ht="12.75">
      <c r="B32" s="135" t="s">
        <v>139</v>
      </c>
      <c r="C32" s="86"/>
      <c r="D32" s="261">
        <v>51.974681854248047</v>
      </c>
      <c r="E32" s="261">
        <v>51.137378692626953</v>
      </c>
      <c r="F32" s="261">
        <v>49.919460296630859</v>
      </c>
      <c r="G32" s="261">
        <v>50.147251129150391</v>
      </c>
      <c r="H32" s="261">
        <v>50.142711639404297</v>
      </c>
      <c r="I32" s="261">
        <v>51.087890625</v>
      </c>
      <c r="J32" s="261">
        <v>52.462749481201172</v>
      </c>
      <c r="K32" s="261">
        <v>50.430080413818359</v>
      </c>
      <c r="L32" s="261">
        <v>52.241771697998047</v>
      </c>
      <c r="M32" s="261">
        <v>51.650131225585938</v>
      </c>
      <c r="N32" s="261">
        <v>52.770130157470703</v>
      </c>
      <c r="O32" s="261">
        <v>52.656871795654297</v>
      </c>
      <c r="P32" s="261">
        <v>53.050399780273438</v>
      </c>
      <c r="Q32" s="261">
        <v>52.991168975830078</v>
      </c>
    </row>
    <row r="33" spans="2:17" s="46" customFormat="1" ht="12.75">
      <c r="B33" s="135" t="s">
        <v>141</v>
      </c>
      <c r="C33" s="86"/>
      <c r="D33" s="261">
        <v>54.799480438232422</v>
      </c>
      <c r="E33" s="261">
        <v>56.613410949707031</v>
      </c>
      <c r="F33" s="261">
        <v>58.012989044189453</v>
      </c>
      <c r="G33" s="261">
        <v>58.013019561767578</v>
      </c>
      <c r="H33" s="261">
        <v>59.229030609130859</v>
      </c>
      <c r="I33" s="261">
        <v>59.398250579833984</v>
      </c>
      <c r="J33" s="261">
        <v>59.717399597167969</v>
      </c>
      <c r="K33" s="261">
        <v>60.197608947753906</v>
      </c>
      <c r="L33" s="261">
        <v>61.106311798095703</v>
      </c>
      <c r="M33" s="261">
        <v>60.653469085693359</v>
      </c>
      <c r="N33" s="261">
        <v>60.599300384521484</v>
      </c>
      <c r="O33" s="261">
        <v>62.711479187011719</v>
      </c>
      <c r="P33" s="261">
        <v>62.987861633300781</v>
      </c>
      <c r="Q33" s="261">
        <v>62.287139892578125</v>
      </c>
    </row>
    <row r="34" spans="2:17" s="46" customFormat="1" ht="12.75">
      <c r="B34" s="135" t="s">
        <v>142</v>
      </c>
      <c r="C34" s="86"/>
      <c r="D34" s="261">
        <v>48.073589324951172</v>
      </c>
      <c r="E34" s="261">
        <v>52.048858642578125</v>
      </c>
      <c r="F34" s="261">
        <v>54.163089752197266</v>
      </c>
      <c r="G34" s="261">
        <v>53.9410400390625</v>
      </c>
      <c r="H34" s="261">
        <v>55.162971496582031</v>
      </c>
      <c r="I34" s="261">
        <v>56.642570495605469</v>
      </c>
      <c r="J34" s="261">
        <v>56.156238555908203</v>
      </c>
      <c r="K34" s="261">
        <v>56.198650360107422</v>
      </c>
      <c r="L34" s="261">
        <v>57.812049865722656</v>
      </c>
      <c r="M34" s="261">
        <v>57.627239227294922</v>
      </c>
      <c r="N34" s="261">
        <v>57.077560424804688</v>
      </c>
      <c r="O34" s="261">
        <v>56.795188903808594</v>
      </c>
      <c r="P34" s="261">
        <v>56.575199127197266</v>
      </c>
      <c r="Q34" s="261">
        <v>56.696861267089844</v>
      </c>
    </row>
    <row r="35" spans="2:17" s="46" customFormat="1" ht="12.75">
      <c r="B35" s="92" t="s">
        <v>143</v>
      </c>
      <c r="C35" s="93"/>
      <c r="D35" s="263">
        <v>46.003898620605469</v>
      </c>
      <c r="E35" s="263">
        <v>52.304759979248047</v>
      </c>
      <c r="F35" s="263">
        <v>52.623809814453125</v>
      </c>
      <c r="G35" s="263">
        <v>51.869621276855469</v>
      </c>
      <c r="H35" s="263">
        <v>53.055931091308594</v>
      </c>
      <c r="I35" s="263">
        <v>53.851799011230469</v>
      </c>
      <c r="J35" s="263">
        <v>54.858909606933594</v>
      </c>
      <c r="K35" s="263">
        <v>55.507858276367188</v>
      </c>
      <c r="L35" s="263">
        <v>55.058620452880859</v>
      </c>
      <c r="M35" s="263">
        <v>55.351978302001953</v>
      </c>
      <c r="N35" s="263">
        <v>54.095329284667969</v>
      </c>
      <c r="O35" s="263">
        <v>53.598190307617188</v>
      </c>
      <c r="P35" s="263">
        <v>53.569389343261719</v>
      </c>
      <c r="Q35" s="263">
        <v>52.492881774902344</v>
      </c>
    </row>
    <row r="36" spans="2:17" s="46" customFormat="1" ht="12.75">
      <c r="B36" s="135"/>
      <c r="C36" s="86"/>
      <c r="D36" s="261"/>
      <c r="E36" s="261"/>
      <c r="F36" s="261"/>
      <c r="G36" s="261"/>
      <c r="H36" s="261"/>
      <c r="I36" s="261"/>
      <c r="J36" s="261"/>
      <c r="K36" s="261"/>
      <c r="L36" s="261"/>
      <c r="M36" s="261"/>
      <c r="N36" s="261"/>
      <c r="O36" s="261"/>
      <c r="P36" s="261"/>
      <c r="Q36" s="261"/>
    </row>
    <row r="37" spans="2:17" s="46" customFormat="1" ht="12.75">
      <c r="B37" s="57" t="s">
        <v>230</v>
      </c>
      <c r="C37" s="86"/>
      <c r="D37" s="261"/>
      <c r="E37" s="261"/>
      <c r="F37" s="261"/>
      <c r="G37" s="261"/>
      <c r="H37" s="261"/>
      <c r="I37" s="261"/>
      <c r="J37" s="261"/>
      <c r="K37" s="261"/>
      <c r="L37" s="261"/>
      <c r="M37" s="261"/>
      <c r="N37" s="261"/>
      <c r="O37" s="261"/>
      <c r="P37" s="261"/>
      <c r="Q37" s="261"/>
    </row>
    <row r="38" spans="2:17" s="46" customFormat="1" ht="12.75">
      <c r="B38" s="89" t="s">
        <v>231</v>
      </c>
      <c r="C38" s="90"/>
      <c r="D38" s="262">
        <v>55.563739776611328</v>
      </c>
      <c r="E38" s="262">
        <v>58.505008697509766</v>
      </c>
      <c r="F38" s="262">
        <v>60.604850769042969</v>
      </c>
      <c r="G38" s="262">
        <v>60.919200897216797</v>
      </c>
      <c r="H38" s="262">
        <v>61.624828338623047</v>
      </c>
      <c r="I38" s="262">
        <v>61.915031433105469</v>
      </c>
      <c r="J38" s="262">
        <v>62.632968902587891</v>
      </c>
      <c r="K38" s="262">
        <v>63.312770843505859</v>
      </c>
      <c r="L38" s="262">
        <v>63.510288238525391</v>
      </c>
      <c r="M38" s="262">
        <v>63.761619567871094</v>
      </c>
      <c r="N38" s="262">
        <v>63.687908172607422</v>
      </c>
      <c r="O38" s="262">
        <v>64.22467041015625</v>
      </c>
      <c r="P38" s="262">
        <v>64.236068725585938</v>
      </c>
      <c r="Q38" s="262">
        <v>64.085350036621094</v>
      </c>
    </row>
    <row r="39" spans="2:17" s="46" customFormat="1" ht="12.75">
      <c r="B39" s="135" t="s">
        <v>232</v>
      </c>
      <c r="C39" s="86"/>
      <c r="D39" s="261">
        <v>46.501049041748047</v>
      </c>
      <c r="E39" s="261">
        <v>49.405891418457031</v>
      </c>
      <c r="F39" s="261">
        <v>49.086978912353516</v>
      </c>
      <c r="G39" s="261">
        <v>47.81005859375</v>
      </c>
      <c r="H39" s="261">
        <v>48.354648590087891</v>
      </c>
      <c r="I39" s="261">
        <v>50.292049407958984</v>
      </c>
      <c r="J39" s="261">
        <v>49.228118896484375</v>
      </c>
      <c r="K39" s="261">
        <v>50.189979553222656</v>
      </c>
      <c r="L39" s="261">
        <v>49.952259063720703</v>
      </c>
      <c r="M39" s="261">
        <v>49.311100006103516</v>
      </c>
      <c r="N39" s="261">
        <v>49.552951812744141</v>
      </c>
      <c r="O39" s="261">
        <v>48.831459045410156</v>
      </c>
      <c r="P39" s="261">
        <v>48.598728179931641</v>
      </c>
      <c r="Q39" s="261">
        <v>48.988258361816406</v>
      </c>
    </row>
    <row r="40" spans="2:17" s="46" customFormat="1" ht="12.75">
      <c r="B40" s="92" t="s">
        <v>233</v>
      </c>
      <c r="C40" s="93"/>
      <c r="D40" s="263">
        <v>60.272518157958984</v>
      </c>
      <c r="E40" s="263">
        <v>63.04315185546875</v>
      </c>
      <c r="F40" s="263">
        <v>65.218673706054688</v>
      </c>
      <c r="G40" s="263">
        <v>65.709396362304688</v>
      </c>
      <c r="H40" s="263">
        <v>66.766876220703125</v>
      </c>
      <c r="I40" s="263">
        <v>68.047111511230469</v>
      </c>
      <c r="J40" s="263">
        <v>68.886581420898438</v>
      </c>
      <c r="K40" s="263">
        <v>70.423309326171875</v>
      </c>
      <c r="L40" s="263">
        <v>70.481109619140625</v>
      </c>
      <c r="M40" s="263">
        <v>70.043487548828125</v>
      </c>
      <c r="N40" s="263">
        <v>70.44891357421875</v>
      </c>
      <c r="O40" s="263">
        <v>71.192611694335938</v>
      </c>
      <c r="P40" s="263">
        <v>72.452888488769531</v>
      </c>
      <c r="Q40" s="263">
        <v>72.926750183105469</v>
      </c>
    </row>
    <row r="41" spans="2:17" s="46" customFormat="1" ht="12.75">
      <c r="B41" s="135"/>
      <c r="C41" s="86"/>
      <c r="D41" s="261"/>
      <c r="E41" s="261"/>
      <c r="F41" s="261"/>
      <c r="G41" s="261"/>
      <c r="H41" s="261"/>
      <c r="I41" s="261"/>
      <c r="J41" s="261"/>
      <c r="K41" s="261"/>
      <c r="L41" s="261"/>
      <c r="M41" s="261"/>
      <c r="N41" s="261"/>
      <c r="O41" s="261"/>
      <c r="P41" s="261"/>
      <c r="Q41" s="261"/>
    </row>
    <row r="42" spans="2:17" s="46" customFormat="1" ht="14.25">
      <c r="B42" s="57" t="s">
        <v>185</v>
      </c>
      <c r="C42" s="86"/>
      <c r="D42" s="261"/>
      <c r="E42" s="261"/>
      <c r="F42" s="261"/>
      <c r="G42" s="261"/>
      <c r="H42" s="261"/>
      <c r="I42" s="261"/>
      <c r="J42" s="261"/>
      <c r="K42" s="261"/>
      <c r="L42" s="261"/>
      <c r="M42" s="261"/>
      <c r="N42" s="261"/>
      <c r="O42" s="261"/>
      <c r="P42" s="261"/>
      <c r="Q42" s="261"/>
    </row>
    <row r="43" spans="2:17" s="46" customFormat="1" ht="12.75">
      <c r="B43" s="89" t="s">
        <v>186</v>
      </c>
      <c r="C43" s="90"/>
      <c r="D43" s="262">
        <v>44.007099151611328</v>
      </c>
      <c r="E43" s="262">
        <v>46.532840728759766</v>
      </c>
      <c r="F43" s="262">
        <v>45.788040161132813</v>
      </c>
      <c r="G43" s="262">
        <v>46.154289245605469</v>
      </c>
      <c r="H43" s="262">
        <v>47.170921325683594</v>
      </c>
      <c r="I43" s="262">
        <v>48.2589111328125</v>
      </c>
      <c r="J43" s="262">
        <v>49.085441589355469</v>
      </c>
      <c r="K43" s="262">
        <v>47.994461059570313</v>
      </c>
      <c r="L43" s="262">
        <v>48.435398101806641</v>
      </c>
      <c r="M43" s="262">
        <v>48.853000640869141</v>
      </c>
      <c r="N43" s="262">
        <v>47.974090576171875</v>
      </c>
      <c r="O43" s="262">
        <v>48.410118103027344</v>
      </c>
      <c r="P43" s="262">
        <v>48.753761291503906</v>
      </c>
      <c r="Q43" s="262">
        <v>47.418628692626953</v>
      </c>
    </row>
    <row r="44" spans="2:17" s="46" customFormat="1" ht="12.75">
      <c r="B44" s="135" t="s">
        <v>187</v>
      </c>
      <c r="C44" s="86"/>
      <c r="D44" s="261">
        <v>53.745651245117188</v>
      </c>
      <c r="E44" s="261">
        <v>57.097728729248047</v>
      </c>
      <c r="F44" s="261">
        <v>58.935348510742188</v>
      </c>
      <c r="G44" s="261">
        <v>58.928211212158203</v>
      </c>
      <c r="H44" s="261">
        <v>60.062778472900391</v>
      </c>
      <c r="I44" s="261">
        <v>60.941001892089844</v>
      </c>
      <c r="J44" s="261">
        <v>61.671348571777344</v>
      </c>
      <c r="K44" s="261">
        <v>62.903900146484375</v>
      </c>
      <c r="L44" s="261">
        <v>63.131740570068359</v>
      </c>
      <c r="M44" s="261">
        <v>63.153850555419922</v>
      </c>
      <c r="N44" s="261">
        <v>62.882251739501953</v>
      </c>
      <c r="O44" s="261">
        <v>63.328170776367188</v>
      </c>
      <c r="P44" s="261">
        <v>63.600879669189453</v>
      </c>
      <c r="Q44" s="261">
        <v>63.915401458740234</v>
      </c>
    </row>
    <row r="45" spans="2:17" s="46" customFormat="1" ht="12.75">
      <c r="B45" s="92" t="s">
        <v>188</v>
      </c>
      <c r="C45" s="93"/>
      <c r="D45" s="263">
        <v>79.701812744140625</v>
      </c>
      <c r="E45" s="263">
        <v>83.437828063964844</v>
      </c>
      <c r="F45" s="263">
        <v>88.533760070800781</v>
      </c>
      <c r="G45" s="263">
        <v>85.900672912597656</v>
      </c>
      <c r="H45" s="263">
        <v>87.702278137207031</v>
      </c>
      <c r="I45" s="263">
        <v>87.614509582519531</v>
      </c>
      <c r="J45" s="263">
        <v>86.641502380371094</v>
      </c>
      <c r="K45" s="263">
        <v>88.862602233886719</v>
      </c>
      <c r="L45" s="263">
        <v>88.221153259277344</v>
      </c>
      <c r="M45" s="263">
        <v>87.029487609863281</v>
      </c>
      <c r="N45" s="263">
        <v>88.154373168945313</v>
      </c>
      <c r="O45" s="263">
        <v>88.831291198730469</v>
      </c>
      <c r="P45" s="263">
        <v>88.620880126953125</v>
      </c>
      <c r="Q45" s="263">
        <v>91.449623107910156</v>
      </c>
    </row>
    <row r="46" spans="2:17" s="46" customFormat="1" ht="12.75">
      <c r="B46" s="135"/>
      <c r="C46" s="86"/>
      <c r="D46" s="261"/>
      <c r="E46" s="261"/>
      <c r="F46" s="261"/>
      <c r="G46" s="261"/>
      <c r="H46" s="261"/>
      <c r="I46" s="261"/>
      <c r="J46" s="261"/>
      <c r="K46" s="261"/>
      <c r="L46" s="261"/>
      <c r="M46" s="261"/>
      <c r="N46" s="261"/>
      <c r="O46" s="261"/>
      <c r="P46" s="261"/>
      <c r="Q46" s="261"/>
    </row>
    <row r="47" spans="2:17" s="46" customFormat="1" ht="12.75">
      <c r="B47" s="57" t="s">
        <v>234</v>
      </c>
      <c r="C47" s="137"/>
      <c r="D47" s="261"/>
      <c r="E47" s="261"/>
      <c r="F47" s="261"/>
      <c r="G47" s="261"/>
      <c r="H47" s="261"/>
      <c r="I47" s="261"/>
      <c r="J47" s="261"/>
      <c r="K47" s="261"/>
      <c r="L47" s="261"/>
      <c r="M47" s="261"/>
      <c r="N47" s="261"/>
      <c r="O47" s="261"/>
      <c r="P47" s="261"/>
      <c r="Q47" s="261"/>
    </row>
    <row r="48" spans="2:17" s="46" customFormat="1" ht="12.75">
      <c r="B48" s="199" t="s">
        <v>235</v>
      </c>
      <c r="C48" s="200"/>
      <c r="D48" s="262">
        <v>64.057159423828125</v>
      </c>
      <c r="E48" s="262">
        <v>67.105270385742188</v>
      </c>
      <c r="F48" s="262">
        <v>69.384117126464844</v>
      </c>
      <c r="G48" s="262">
        <v>69.335922241210938</v>
      </c>
      <c r="H48" s="262">
        <v>70.933151245117188</v>
      </c>
      <c r="I48" s="262">
        <v>71.572113037109375</v>
      </c>
      <c r="J48" s="262">
        <v>71.83306884765625</v>
      </c>
      <c r="K48" s="262">
        <v>72.4439697265625</v>
      </c>
      <c r="L48" s="262">
        <v>73.0933837890625</v>
      </c>
      <c r="M48" s="262">
        <v>73.24609375</v>
      </c>
      <c r="N48" s="262">
        <v>73.134567260742188</v>
      </c>
      <c r="O48" s="262">
        <v>74.254936218261719</v>
      </c>
      <c r="P48" s="262">
        <v>74.793891906738281</v>
      </c>
      <c r="Q48" s="262">
        <v>74.864311218261719</v>
      </c>
    </row>
    <row r="49" spans="2:17" s="46" customFormat="1" ht="12.75">
      <c r="B49" s="201" t="s">
        <v>236</v>
      </c>
      <c r="C49" s="202"/>
      <c r="D49" s="263">
        <v>45.248371124267578</v>
      </c>
      <c r="E49" s="263">
        <v>47.725200653076172</v>
      </c>
      <c r="F49" s="263">
        <v>49.201519012451172</v>
      </c>
      <c r="G49" s="263">
        <v>49.449558258056641</v>
      </c>
      <c r="H49" s="263">
        <v>50.009708404541016</v>
      </c>
      <c r="I49" s="263">
        <v>50.475498199462891</v>
      </c>
      <c r="J49" s="263">
        <v>51.092681884765625</v>
      </c>
      <c r="K49" s="263">
        <v>51.437370300292969</v>
      </c>
      <c r="L49" s="263">
        <v>51.459468841552734</v>
      </c>
      <c r="M49" s="263">
        <v>51.356819152832031</v>
      </c>
      <c r="N49" s="263">
        <v>51.299781799316406</v>
      </c>
      <c r="O49" s="263">
        <v>51.334579467773438</v>
      </c>
      <c r="P49" s="263">
        <v>51.162559509277344</v>
      </c>
      <c r="Q49" s="263">
        <v>50.945640563964844</v>
      </c>
    </row>
    <row r="50" spans="2:17" s="46" customFormat="1" ht="12.75">
      <c r="B50" s="203"/>
      <c r="C50" s="137"/>
      <c r="D50" s="261"/>
      <c r="E50" s="261"/>
      <c r="F50" s="261"/>
      <c r="G50" s="261"/>
      <c r="H50" s="261"/>
      <c r="I50" s="261"/>
      <c r="J50" s="261"/>
      <c r="K50" s="261"/>
      <c r="L50" s="261"/>
      <c r="M50" s="261"/>
      <c r="N50" s="261"/>
      <c r="O50" s="261"/>
      <c r="P50" s="261"/>
      <c r="Q50" s="261"/>
    </row>
    <row r="51" spans="2:17" s="46" customFormat="1" ht="12.75">
      <c r="B51" s="57" t="s">
        <v>133</v>
      </c>
      <c r="C51" s="204"/>
      <c r="D51" s="261"/>
      <c r="E51" s="261"/>
      <c r="F51" s="261"/>
      <c r="G51" s="261"/>
      <c r="H51" s="261"/>
      <c r="I51" s="261"/>
      <c r="J51" s="261"/>
      <c r="K51" s="261"/>
      <c r="L51" s="261"/>
      <c r="M51" s="261"/>
      <c r="N51" s="261"/>
      <c r="O51" s="261"/>
      <c r="P51" s="261"/>
      <c r="Q51" s="261"/>
    </row>
    <row r="52" spans="2:17" s="46" customFormat="1" ht="12.75">
      <c r="B52" s="199" t="s">
        <v>134</v>
      </c>
      <c r="C52" s="200"/>
      <c r="D52" s="262">
        <v>55.948551177978516</v>
      </c>
      <c r="E52" s="262">
        <v>59.361351013183594</v>
      </c>
      <c r="F52" s="262">
        <v>61.378089904785156</v>
      </c>
      <c r="G52" s="262">
        <v>61.627910614013672</v>
      </c>
      <c r="H52" s="262">
        <v>62.860000610351563</v>
      </c>
      <c r="I52" s="262">
        <v>63.678520202636719</v>
      </c>
      <c r="J52" s="262">
        <v>64.054031372070313</v>
      </c>
      <c r="K52" s="262">
        <v>64.64678955078125</v>
      </c>
      <c r="L52" s="262">
        <v>65.035240173339844</v>
      </c>
      <c r="M52" s="262">
        <v>65.079803466796875</v>
      </c>
      <c r="N52" s="262">
        <v>65.377281188964844</v>
      </c>
      <c r="O52" s="262">
        <v>65.806793212890625</v>
      </c>
      <c r="P52" s="262">
        <v>66.125137329101563</v>
      </c>
      <c r="Q52" s="262">
        <v>66.324363708496094</v>
      </c>
    </row>
    <row r="53" spans="2:17" s="46" customFormat="1" ht="12.75">
      <c r="B53" s="201" t="s">
        <v>136</v>
      </c>
      <c r="C53" s="202"/>
      <c r="D53" s="263">
        <v>46.604419708251953</v>
      </c>
      <c r="E53" s="263">
        <v>50.880039215087891</v>
      </c>
      <c r="F53" s="263">
        <v>51.349388122558594</v>
      </c>
      <c r="G53" s="263">
        <v>51.248050689697266</v>
      </c>
      <c r="H53" s="263">
        <v>52.029510498046875</v>
      </c>
      <c r="I53" s="263">
        <v>52.581829071044922</v>
      </c>
      <c r="J53" s="263">
        <v>53.832290649414063</v>
      </c>
      <c r="K53" s="263">
        <v>55.083759307861328</v>
      </c>
      <c r="L53" s="263">
        <v>55.659648895263672</v>
      </c>
      <c r="M53" s="263">
        <v>55.723209381103516</v>
      </c>
      <c r="N53" s="263">
        <v>55.387619018554688</v>
      </c>
      <c r="O53" s="263">
        <v>56.432430267333984</v>
      </c>
      <c r="P53" s="263">
        <v>56.378040313720703</v>
      </c>
      <c r="Q53" s="263">
        <v>55.738300323486328</v>
      </c>
    </row>
    <row r="54" spans="2:17" s="46" customFormat="1" ht="12.75">
      <c r="B54" s="45"/>
      <c r="C54" s="45"/>
      <c r="D54" s="264"/>
      <c r="E54" s="264"/>
      <c r="F54" s="264"/>
      <c r="G54" s="264"/>
      <c r="H54" s="264"/>
      <c r="I54" s="264"/>
      <c r="J54" s="264"/>
      <c r="K54" s="264"/>
      <c r="L54" s="264"/>
      <c r="M54" s="264"/>
      <c r="N54" s="264"/>
      <c r="O54" s="264"/>
      <c r="P54" s="264"/>
      <c r="Q54" s="264"/>
    </row>
    <row r="55" spans="2:17" s="46" customFormat="1" ht="12.75">
      <c r="B55" s="45" t="s">
        <v>311</v>
      </c>
      <c r="C55" s="45"/>
      <c r="D55" s="45"/>
      <c r="E55" s="45"/>
      <c r="F55" s="45"/>
      <c r="G55" s="45"/>
      <c r="H55" s="45"/>
      <c r="I55" s="45"/>
      <c r="J55" s="45"/>
      <c r="K55" s="45"/>
      <c r="L55" s="45"/>
      <c r="M55" s="45"/>
      <c r="N55" s="45"/>
      <c r="O55" s="45"/>
      <c r="P55" s="45"/>
      <c r="Q55" s="45"/>
    </row>
    <row r="56" spans="2:17" s="46" customFormat="1" ht="12.75">
      <c r="B56" s="45" t="s">
        <v>103</v>
      </c>
      <c r="C56" s="45"/>
      <c r="D56" s="45"/>
      <c r="E56" s="45"/>
      <c r="F56" s="45"/>
      <c r="G56" s="45"/>
      <c r="H56" s="45"/>
      <c r="I56" s="45"/>
      <c r="J56" s="45"/>
      <c r="K56" s="45"/>
      <c r="L56" s="45"/>
      <c r="M56" s="45"/>
      <c r="N56" s="45"/>
      <c r="O56" s="45"/>
      <c r="P56" s="45"/>
      <c r="Q56" s="45"/>
    </row>
    <row r="57" spans="2:17" s="46" customFormat="1" ht="12.75">
      <c r="B57" s="212" t="s">
        <v>190</v>
      </c>
      <c r="C57" s="45"/>
      <c r="D57" s="45"/>
      <c r="E57" s="45"/>
      <c r="F57" s="45"/>
      <c r="G57" s="45"/>
      <c r="H57" s="45"/>
      <c r="I57" s="45"/>
      <c r="J57" s="45"/>
      <c r="K57" s="45"/>
      <c r="L57" s="45"/>
      <c r="M57" s="45"/>
      <c r="N57" s="45"/>
      <c r="O57" s="45"/>
      <c r="P57" s="45"/>
      <c r="Q57" s="45"/>
    </row>
    <row r="58" spans="2:17" s="46" customFormat="1" ht="12.75">
      <c r="B58" s="45"/>
      <c r="C58" s="45"/>
      <c r="D58" s="45"/>
      <c r="E58" s="45"/>
      <c r="F58" s="45"/>
      <c r="G58" s="45"/>
      <c r="H58" s="45"/>
      <c r="I58" s="45"/>
      <c r="J58" s="45"/>
      <c r="K58" s="45"/>
      <c r="L58" s="45"/>
      <c r="M58" s="45"/>
      <c r="N58" s="45"/>
      <c r="O58" s="45"/>
      <c r="P58" s="45"/>
      <c r="Q58" s="45"/>
    </row>
    <row r="59" spans="2:17" s="46" customFormat="1" ht="12.75">
      <c r="B59" s="45" t="s">
        <v>101</v>
      </c>
    </row>
    <row r="60" spans="2:17" s="46" customFormat="1" ht="12.75"/>
    <row r="61" spans="2:17" s="46" customFormat="1" ht="12.75"/>
    <row r="62" spans="2:17"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4"/>
  </sheetPr>
  <dimension ref="B2:P63"/>
  <sheetViews>
    <sheetView showGridLines="0" zoomScaleNormal="100" workbookViewId="0"/>
  </sheetViews>
  <sheetFormatPr baseColWidth="10" defaultRowHeight="15"/>
  <cols>
    <col min="1" max="1" width="11.42578125" style="2"/>
    <col min="2" max="2" width="10.5703125" style="2" customWidth="1"/>
    <col min="3" max="3" width="27.42578125" style="2" customWidth="1"/>
    <col min="4" max="16" width="8.7109375" style="2" customWidth="1"/>
    <col min="17" max="16384" width="11.42578125" style="2"/>
  </cols>
  <sheetData>
    <row r="2" spans="2:16">
      <c r="B2" s="1"/>
      <c r="C2" s="1"/>
      <c r="D2" s="1"/>
      <c r="E2" s="1"/>
      <c r="F2" s="1"/>
      <c r="G2" s="1"/>
      <c r="H2" s="1"/>
      <c r="I2" s="1"/>
      <c r="J2" s="1"/>
      <c r="K2" s="1"/>
      <c r="L2" s="1"/>
      <c r="M2" s="1"/>
      <c r="N2" s="1"/>
      <c r="O2" s="1"/>
      <c r="P2" s="1"/>
    </row>
    <row r="3" spans="2:16" s="38" customFormat="1" ht="26.85" customHeight="1">
      <c r="B3" s="35" t="s">
        <v>30</v>
      </c>
      <c r="C3" s="36" t="s">
        <v>31</v>
      </c>
      <c r="D3" s="37"/>
      <c r="E3" s="37"/>
      <c r="F3" s="37"/>
      <c r="G3" s="37"/>
      <c r="H3" s="37"/>
      <c r="I3" s="37"/>
      <c r="J3" s="37"/>
      <c r="K3" s="37"/>
      <c r="L3" s="37"/>
      <c r="M3" s="37"/>
      <c r="N3" s="37"/>
      <c r="O3" s="37"/>
      <c r="P3" s="37"/>
    </row>
    <row r="4" spans="2:16" s="33" customFormat="1" ht="13.35" customHeight="1">
      <c r="B4" s="1"/>
      <c r="C4" s="1"/>
      <c r="D4" s="1"/>
      <c r="E4" s="1"/>
      <c r="F4" s="1"/>
      <c r="G4" s="1"/>
      <c r="H4" s="1"/>
      <c r="I4" s="1"/>
      <c r="J4" s="1"/>
      <c r="K4" s="1"/>
      <c r="L4" s="1"/>
      <c r="M4" s="1"/>
      <c r="N4" s="1"/>
      <c r="O4" s="1"/>
      <c r="P4" s="1"/>
    </row>
    <row r="5" spans="2:16" s="41" customFormat="1" ht="17.25">
      <c r="B5" s="40" t="s">
        <v>312</v>
      </c>
      <c r="C5" s="40"/>
      <c r="D5" s="40"/>
      <c r="E5" s="40"/>
      <c r="F5" s="40"/>
      <c r="G5" s="1"/>
      <c r="H5" s="1"/>
      <c r="I5" s="1"/>
      <c r="J5" s="1"/>
      <c r="K5" s="1"/>
      <c r="L5" s="39"/>
      <c r="M5" s="39"/>
      <c r="N5" s="39"/>
      <c r="O5" s="39"/>
      <c r="P5" s="39"/>
    </row>
    <row r="6" spans="2:16" s="33" customFormat="1" ht="13.35" customHeight="1">
      <c r="B6" s="1"/>
      <c r="C6" s="1"/>
      <c r="D6" s="1"/>
      <c r="E6" s="1"/>
      <c r="F6" s="1"/>
      <c r="G6" s="1"/>
      <c r="H6" s="265"/>
      <c r="I6" s="265"/>
      <c r="J6" s="265"/>
      <c r="K6" s="1"/>
      <c r="L6" s="1"/>
      <c r="M6" s="1"/>
      <c r="N6" s="1"/>
      <c r="O6" s="1"/>
      <c r="P6" s="1"/>
    </row>
    <row r="7" spans="2:16" s="46" customFormat="1" ht="15" customHeight="1">
      <c r="B7" s="150" t="s">
        <v>313</v>
      </c>
      <c r="C7" s="151"/>
      <c r="D7" s="48">
        <v>1995</v>
      </c>
      <c r="E7" s="48">
        <v>2000</v>
      </c>
      <c r="F7" s="48">
        <v>2005</v>
      </c>
      <c r="G7" s="48">
        <v>2006</v>
      </c>
      <c r="H7" s="48">
        <v>2007</v>
      </c>
      <c r="I7" s="48">
        <v>2008</v>
      </c>
      <c r="J7" s="48">
        <v>2009</v>
      </c>
      <c r="K7" s="48">
        <v>2010</v>
      </c>
      <c r="L7" s="48">
        <v>2011</v>
      </c>
      <c r="M7" s="48">
        <v>2012</v>
      </c>
      <c r="N7" s="48">
        <v>2013</v>
      </c>
      <c r="O7" s="48" t="s">
        <v>184</v>
      </c>
      <c r="P7" s="48">
        <v>2015</v>
      </c>
    </row>
    <row r="8" spans="2:16" s="46" customFormat="1" ht="12.75">
      <c r="B8" s="55"/>
      <c r="C8" s="129"/>
      <c r="D8" s="130"/>
      <c r="E8" s="130"/>
      <c r="F8" s="45"/>
      <c r="G8" s="45"/>
      <c r="H8" s="45"/>
      <c r="I8" s="45"/>
      <c r="J8" s="45"/>
      <c r="K8" s="45"/>
      <c r="L8" s="45"/>
      <c r="M8" s="45"/>
      <c r="N8" s="45"/>
      <c r="O8" s="45"/>
      <c r="P8" s="45"/>
    </row>
    <row r="9" spans="2:16" s="46" customFormat="1" ht="12.75">
      <c r="B9" s="78" t="s">
        <v>117</v>
      </c>
      <c r="C9" s="84"/>
      <c r="D9" s="143">
        <v>5.8979999274015427E-2</v>
      </c>
      <c r="E9" s="143">
        <v>3.133000060915947E-2</v>
      </c>
      <c r="F9" s="143">
        <v>2.4390000849962234E-2</v>
      </c>
      <c r="G9" s="143">
        <v>2.9929999262094498E-2</v>
      </c>
      <c r="H9" s="143">
        <v>2.7780000120401382E-2</v>
      </c>
      <c r="I9" s="143">
        <v>2.1689999848604202E-2</v>
      </c>
      <c r="J9" s="143">
        <v>2.346000075340271E-2</v>
      </c>
      <c r="K9" s="143">
        <v>2.4469999596476555E-2</v>
      </c>
      <c r="L9" s="143">
        <v>2.7629999443888664E-2</v>
      </c>
      <c r="M9" s="143">
        <v>2.4609999731183052E-2</v>
      </c>
      <c r="N9" s="143">
        <v>2.5620000436902046E-2</v>
      </c>
      <c r="O9" s="143">
        <v>2.3350000381469727E-2</v>
      </c>
      <c r="P9" s="143">
        <v>2.2949999198317528E-2</v>
      </c>
    </row>
    <row r="10" spans="2:16" s="46" customFormat="1" ht="12.75">
      <c r="B10" s="57"/>
      <c r="C10" s="86"/>
      <c r="D10" s="138"/>
      <c r="E10" s="138"/>
      <c r="F10" s="138"/>
      <c r="G10" s="138"/>
      <c r="H10" s="138"/>
      <c r="I10" s="138"/>
      <c r="J10" s="138"/>
      <c r="K10" s="138"/>
      <c r="L10" s="138"/>
      <c r="M10" s="138"/>
      <c r="N10" s="138"/>
      <c r="O10" s="138"/>
      <c r="P10" s="138"/>
    </row>
    <row r="11" spans="2:16" s="46" customFormat="1" ht="12.75">
      <c r="B11" s="57" t="s">
        <v>118</v>
      </c>
      <c r="C11" s="86"/>
      <c r="D11" s="138"/>
      <c r="E11" s="138"/>
      <c r="F11" s="138"/>
      <c r="G11" s="138"/>
      <c r="H11" s="138"/>
      <c r="I11" s="138"/>
      <c r="J11" s="138"/>
      <c r="K11" s="138"/>
      <c r="L11" s="138"/>
      <c r="M11" s="138"/>
      <c r="N11" s="138"/>
      <c r="O11" s="138"/>
      <c r="P11" s="138"/>
    </row>
    <row r="12" spans="2:16" s="46" customFormat="1" ht="12.75">
      <c r="B12" s="89" t="s">
        <v>119</v>
      </c>
      <c r="C12" s="90"/>
      <c r="D12" s="144">
        <v>5.8699999004602432E-2</v>
      </c>
      <c r="E12" s="144">
        <v>3.1819999217987061E-2</v>
      </c>
      <c r="F12" s="144">
        <v>2.6200000196695328E-2</v>
      </c>
      <c r="G12" s="144">
        <v>3.1970001757144928E-2</v>
      </c>
      <c r="H12" s="144">
        <v>2.8230000287294388E-2</v>
      </c>
      <c r="I12" s="144">
        <v>2.0740000531077385E-2</v>
      </c>
      <c r="J12" s="144">
        <v>2.4210000410676003E-2</v>
      </c>
      <c r="K12" s="144">
        <v>2.4520000442862511E-2</v>
      </c>
      <c r="L12" s="144">
        <v>2.6429999619722366E-2</v>
      </c>
      <c r="M12" s="144">
        <v>2.3919999599456787E-2</v>
      </c>
      <c r="N12" s="144">
        <v>2.5170000270009041E-2</v>
      </c>
      <c r="O12" s="144">
        <v>2.3879999294877052E-2</v>
      </c>
      <c r="P12" s="144">
        <v>2.370000071823597E-2</v>
      </c>
    </row>
    <row r="13" spans="2:16" s="46" customFormat="1" ht="12.75">
      <c r="B13" s="92" t="s">
        <v>120</v>
      </c>
      <c r="C13" s="93"/>
      <c r="D13" s="145">
        <v>5.9239998459815979E-2</v>
      </c>
      <c r="E13" s="145">
        <v>3.0869999900460243E-2</v>
      </c>
      <c r="F13" s="145">
        <v>2.263999916613102E-2</v>
      </c>
      <c r="G13" s="145">
        <v>2.7969999238848686E-2</v>
      </c>
      <c r="H13" s="145">
        <v>2.7329999953508377E-2</v>
      </c>
      <c r="I13" s="145">
        <v>2.2609999403357506E-2</v>
      </c>
      <c r="J13" s="145">
        <v>2.2740000858902931E-2</v>
      </c>
      <c r="K13" s="145">
        <v>2.4420000612735748E-2</v>
      </c>
      <c r="L13" s="145">
        <v>2.8780000284314156E-2</v>
      </c>
      <c r="M13" s="145">
        <v>2.5259999558329582E-2</v>
      </c>
      <c r="N13" s="145">
        <v>2.6060000061988831E-2</v>
      </c>
      <c r="O13" s="145">
        <v>2.2840000689029694E-2</v>
      </c>
      <c r="P13" s="145">
        <v>2.2210000082850456E-2</v>
      </c>
    </row>
    <row r="14" spans="2:16" s="46" customFormat="1" ht="12.75">
      <c r="B14" s="135"/>
      <c r="C14" s="86"/>
      <c r="D14" s="138"/>
      <c r="E14" s="138"/>
      <c r="F14" s="138"/>
      <c r="G14" s="138"/>
      <c r="H14" s="138"/>
      <c r="I14" s="138"/>
      <c r="J14" s="138"/>
      <c r="K14" s="138"/>
      <c r="L14" s="138"/>
      <c r="M14" s="138"/>
      <c r="N14" s="138"/>
      <c r="O14" s="138"/>
      <c r="P14" s="138"/>
    </row>
    <row r="15" spans="2:16" s="46" customFormat="1" ht="12.75">
      <c r="B15" s="57" t="s">
        <v>227</v>
      </c>
      <c r="C15" s="86"/>
      <c r="D15" s="138"/>
      <c r="E15" s="138"/>
      <c r="F15" s="138"/>
      <c r="G15" s="138"/>
      <c r="H15" s="138"/>
      <c r="I15" s="138"/>
      <c r="J15" s="138"/>
      <c r="K15" s="138"/>
      <c r="L15" s="138"/>
      <c r="M15" s="138"/>
      <c r="N15" s="138"/>
      <c r="O15" s="138"/>
      <c r="P15" s="138"/>
    </row>
    <row r="16" spans="2:16" s="46" customFormat="1" ht="12.75">
      <c r="B16" s="89" t="s">
        <v>228</v>
      </c>
      <c r="C16" s="90"/>
      <c r="D16" s="144">
        <v>3.0980000272393227E-2</v>
      </c>
      <c r="E16" s="144">
        <v>2.3329999297857285E-2</v>
      </c>
      <c r="F16" s="144">
        <v>2.1950000897049904E-2</v>
      </c>
      <c r="G16" s="144">
        <v>2.8550000861287117E-2</v>
      </c>
      <c r="H16" s="144">
        <v>2.4550000205636024E-2</v>
      </c>
      <c r="I16" s="144">
        <v>2.0560000091791153E-2</v>
      </c>
      <c r="J16" s="144">
        <v>2.2169999778270721E-2</v>
      </c>
      <c r="K16" s="144">
        <v>2.3499999195337296E-2</v>
      </c>
      <c r="L16" s="144">
        <v>2.817000076174736E-2</v>
      </c>
      <c r="M16" s="144">
        <v>2.418999932706356E-2</v>
      </c>
      <c r="N16" s="144">
        <v>2.4359999224543571E-2</v>
      </c>
      <c r="O16" s="144">
        <v>2.21599992364645E-2</v>
      </c>
      <c r="P16" s="144">
        <v>2.1420000120997429E-2</v>
      </c>
    </row>
    <row r="17" spans="2:16" s="46" customFormat="1" ht="12.75">
      <c r="B17" s="92" t="s">
        <v>229</v>
      </c>
      <c r="C17" s="93"/>
      <c r="D17" s="145">
        <v>0.17691999673843384</v>
      </c>
      <c r="E17" s="145">
        <v>6.5439999103546143E-2</v>
      </c>
      <c r="F17" s="145">
        <v>3.5580001771450043E-2</v>
      </c>
      <c r="G17" s="145">
        <v>3.6189999431371689E-2</v>
      </c>
      <c r="H17" s="145">
        <v>4.2470000684261322E-2</v>
      </c>
      <c r="I17" s="145">
        <v>2.6900000870227814E-2</v>
      </c>
      <c r="J17" s="145">
        <v>2.9270000755786896E-2</v>
      </c>
      <c r="K17" s="145">
        <v>2.8960000723600388E-2</v>
      </c>
      <c r="L17" s="145">
        <v>2.5149999186396599E-2</v>
      </c>
      <c r="M17" s="145">
        <v>2.6550000533461571E-2</v>
      </c>
      <c r="N17" s="145">
        <v>3.1800001859664917E-2</v>
      </c>
      <c r="O17" s="145">
        <v>2.8969999402761459E-2</v>
      </c>
      <c r="P17" s="145">
        <v>3.0230000615119934E-2</v>
      </c>
    </row>
    <row r="18" spans="2:16" s="46" customFormat="1" ht="12.75">
      <c r="B18" s="135"/>
      <c r="C18" s="86"/>
      <c r="D18" s="138"/>
      <c r="E18" s="138"/>
      <c r="F18" s="138"/>
      <c r="G18" s="138"/>
      <c r="H18" s="138"/>
      <c r="I18" s="138"/>
      <c r="J18" s="138"/>
      <c r="K18" s="138"/>
      <c r="L18" s="138"/>
      <c r="M18" s="138"/>
      <c r="N18" s="138"/>
      <c r="O18" s="138"/>
      <c r="P18" s="138"/>
    </row>
    <row r="19" spans="2:16" s="46" customFormat="1" ht="12.75">
      <c r="B19" s="57" t="s">
        <v>308</v>
      </c>
      <c r="C19" s="86"/>
      <c r="D19" s="138"/>
      <c r="E19" s="138"/>
      <c r="F19" s="138"/>
      <c r="G19" s="138"/>
      <c r="H19" s="138"/>
      <c r="I19" s="138"/>
      <c r="J19" s="138"/>
      <c r="K19" s="138"/>
      <c r="L19" s="138"/>
      <c r="M19" s="138"/>
      <c r="N19" s="138"/>
      <c r="O19" s="138"/>
      <c r="P19" s="138"/>
    </row>
    <row r="20" spans="2:16" s="46" customFormat="1" ht="12.75">
      <c r="B20" s="179" t="s">
        <v>309</v>
      </c>
      <c r="C20" s="90"/>
      <c r="D20" s="144">
        <v>5.0599999725818634E-2</v>
      </c>
      <c r="E20" s="144">
        <v>3.116999939084053E-2</v>
      </c>
      <c r="F20" s="144">
        <v>2.411000058054924E-2</v>
      </c>
      <c r="G20" s="144">
        <v>2.8699999675154686E-2</v>
      </c>
      <c r="H20" s="144">
        <v>2.5059999898076057E-2</v>
      </c>
      <c r="I20" s="144">
        <v>2.1169999614357948E-2</v>
      </c>
      <c r="J20" s="144">
        <v>2.3919999599456787E-2</v>
      </c>
      <c r="K20" s="144">
        <v>2.4399999529123306E-2</v>
      </c>
      <c r="L20" s="144">
        <v>2.807999961078167E-2</v>
      </c>
      <c r="M20" s="144">
        <v>2.4809999391436577E-2</v>
      </c>
      <c r="N20" s="144">
        <v>2.4949999526143074E-2</v>
      </c>
      <c r="O20" s="144">
        <v>2.466999925673008E-2</v>
      </c>
      <c r="P20" s="144">
        <v>2.1989999338984489E-2</v>
      </c>
    </row>
    <row r="21" spans="2:16" s="46" customFormat="1" ht="12.75">
      <c r="B21" s="185" t="s">
        <v>310</v>
      </c>
      <c r="C21" s="93"/>
      <c r="D21" s="145">
        <v>7.7699996531009674E-2</v>
      </c>
      <c r="E21" s="145">
        <v>3.1720001250505447E-2</v>
      </c>
      <c r="F21" s="145">
        <v>2.5010000914335251E-2</v>
      </c>
      <c r="G21" s="145">
        <v>3.2689999788999557E-2</v>
      </c>
      <c r="H21" s="145">
        <v>3.3720001578330994E-2</v>
      </c>
      <c r="I21" s="145">
        <v>2.2830000147223473E-2</v>
      </c>
      <c r="J21" s="145">
        <v>2.2490000352263451E-2</v>
      </c>
      <c r="K21" s="145">
        <v>2.4620000272989273E-2</v>
      </c>
      <c r="L21" s="145">
        <v>2.6639999821782112E-2</v>
      </c>
      <c r="M21" s="145">
        <v>2.4170000106096268E-2</v>
      </c>
      <c r="N21" s="145">
        <v>2.7089999988675117E-2</v>
      </c>
      <c r="O21" s="145">
        <v>2.0470000803470612E-2</v>
      </c>
      <c r="P21" s="145">
        <v>2.5049999356269836E-2</v>
      </c>
    </row>
    <row r="22" spans="2:16" s="46" customFormat="1" ht="12.75">
      <c r="B22" s="135"/>
      <c r="C22" s="86"/>
      <c r="D22" s="138"/>
      <c r="E22" s="138"/>
      <c r="F22" s="138"/>
      <c r="G22" s="138"/>
      <c r="H22" s="138"/>
      <c r="I22" s="138"/>
      <c r="J22" s="138"/>
      <c r="K22" s="138"/>
      <c r="L22" s="138"/>
      <c r="M22" s="138"/>
      <c r="N22" s="138"/>
      <c r="O22" s="138"/>
      <c r="P22" s="138"/>
    </row>
    <row r="23" spans="2:16" s="46" customFormat="1" ht="12.75">
      <c r="B23" s="57" t="s">
        <v>121</v>
      </c>
      <c r="C23" s="86"/>
      <c r="D23" s="138"/>
      <c r="E23" s="138"/>
      <c r="F23" s="138"/>
      <c r="G23" s="138"/>
      <c r="H23" s="138"/>
      <c r="I23" s="138"/>
      <c r="J23" s="138"/>
      <c r="K23" s="138"/>
      <c r="L23" s="138"/>
      <c r="M23" s="138"/>
      <c r="N23" s="138"/>
      <c r="O23" s="138"/>
      <c r="P23" s="138"/>
    </row>
    <row r="24" spans="2:16" s="46" customFormat="1" ht="12.75">
      <c r="B24" s="89" t="s">
        <v>122</v>
      </c>
      <c r="C24" s="90"/>
      <c r="D24" s="144">
        <v>6.9739997386932373E-2</v>
      </c>
      <c r="E24" s="144">
        <v>2.6440000161528587E-2</v>
      </c>
      <c r="F24" s="144">
        <v>2.3000000044703484E-2</v>
      </c>
      <c r="G24" s="144">
        <v>2.9120000079274178E-2</v>
      </c>
      <c r="H24" s="144">
        <v>3.2150000333786011E-2</v>
      </c>
      <c r="I24" s="144">
        <v>1.7869999632239342E-2</v>
      </c>
      <c r="J24" s="144">
        <v>2.0279999822378159E-2</v>
      </c>
      <c r="K24" s="144">
        <v>2.7829999104142189E-2</v>
      </c>
      <c r="L24" s="144">
        <v>3.2839998602867126E-2</v>
      </c>
      <c r="M24" s="144">
        <v>3.1939998269081116E-2</v>
      </c>
      <c r="N24" s="144">
        <v>3.0409999191761017E-2</v>
      </c>
      <c r="O24" s="144">
        <v>3.0039999634027481E-2</v>
      </c>
      <c r="P24" s="144">
        <v>2.8780000284314156E-2</v>
      </c>
    </row>
    <row r="25" spans="2:16" s="46" customFormat="1" ht="12.75">
      <c r="B25" s="135" t="s">
        <v>123</v>
      </c>
      <c r="C25" s="86"/>
      <c r="D25" s="138">
        <v>5.7870000600814819E-2</v>
      </c>
      <c r="E25" s="138">
        <v>3.6460001021623611E-2</v>
      </c>
      <c r="F25" s="138">
        <v>3.424999862909317E-2</v>
      </c>
      <c r="G25" s="138">
        <v>5.6099999696016312E-2</v>
      </c>
      <c r="H25" s="138">
        <v>4.9369998276233673E-2</v>
      </c>
      <c r="I25" s="138">
        <v>3.6550000309944153E-2</v>
      </c>
      <c r="J25" s="138">
        <v>3.5199999809265137E-2</v>
      </c>
      <c r="K25" s="138">
        <v>3.5009998828172684E-2</v>
      </c>
      <c r="L25" s="138">
        <v>2.8189999982714653E-2</v>
      </c>
      <c r="M25" s="138">
        <v>3.1599998474121094E-2</v>
      </c>
      <c r="N25" s="138">
        <v>2.8580000624060631E-2</v>
      </c>
      <c r="O25" s="138">
        <v>3.6299999803304672E-2</v>
      </c>
      <c r="P25" s="138">
        <v>2.3450000211596489E-2</v>
      </c>
    </row>
    <row r="26" spans="2:16" s="46" customFormat="1" ht="12.75">
      <c r="B26" s="135" t="s">
        <v>124</v>
      </c>
      <c r="C26" s="86"/>
      <c r="D26" s="138">
        <v>6.2509998679161072E-2</v>
      </c>
      <c r="E26" s="138">
        <v>3.4929998219013214E-2</v>
      </c>
      <c r="F26" s="138">
        <v>2.2879999130964279E-2</v>
      </c>
      <c r="G26" s="138">
        <v>3.1279999762773514E-2</v>
      </c>
      <c r="H26" s="138">
        <v>2.9780000448226929E-2</v>
      </c>
      <c r="I26" s="138">
        <v>2.0589999854564667E-2</v>
      </c>
      <c r="J26" s="138">
        <v>2.3600000888109207E-2</v>
      </c>
      <c r="K26" s="138">
        <v>2.4010000750422478E-2</v>
      </c>
      <c r="L26" s="138">
        <v>2.9740000143647194E-2</v>
      </c>
      <c r="M26" s="138">
        <v>2.7219999581575394E-2</v>
      </c>
      <c r="N26" s="138">
        <v>2.9410000890493393E-2</v>
      </c>
      <c r="O26" s="138">
        <v>2.5200000032782555E-2</v>
      </c>
      <c r="P26" s="138">
        <v>2.8160000219941139E-2</v>
      </c>
    </row>
    <row r="27" spans="2:16" s="46" customFormat="1" ht="12.75">
      <c r="B27" s="135" t="s">
        <v>125</v>
      </c>
      <c r="C27" s="86"/>
      <c r="D27" s="138">
        <v>5.1860000938177109E-2</v>
      </c>
      <c r="E27" s="138">
        <v>2.6249999180436134E-2</v>
      </c>
      <c r="F27" s="138">
        <v>3.1369999051094055E-2</v>
      </c>
      <c r="G27" s="138">
        <v>2.5550000369548798E-2</v>
      </c>
      <c r="H27" s="138">
        <v>2.3390000686049461E-2</v>
      </c>
      <c r="I27" s="138">
        <v>2.1239999681711197E-2</v>
      </c>
      <c r="J27" s="138">
        <v>2.3630000650882721E-2</v>
      </c>
      <c r="K27" s="138">
        <v>2.556999959051609E-2</v>
      </c>
      <c r="L27" s="138">
        <v>2.8699999675154686E-2</v>
      </c>
      <c r="M27" s="138">
        <v>2.2590000182390213E-2</v>
      </c>
      <c r="N27" s="138">
        <v>2.5110000744462013E-2</v>
      </c>
      <c r="O27" s="138">
        <v>2.3499999195337296E-2</v>
      </c>
      <c r="P27" s="138">
        <v>1.8559999763965607E-2</v>
      </c>
    </row>
    <row r="28" spans="2:16" s="46" customFormat="1" ht="12.75">
      <c r="B28" s="92" t="s">
        <v>126</v>
      </c>
      <c r="C28" s="93"/>
      <c r="D28" s="145">
        <v>4.7850001603364944E-2</v>
      </c>
      <c r="E28" s="145">
        <v>3.2579999417066574E-2</v>
      </c>
      <c r="F28" s="145">
        <v>1.7740000039339066E-2</v>
      </c>
      <c r="G28" s="145">
        <v>2.1560000255703926E-2</v>
      </c>
      <c r="H28" s="145">
        <v>1.6330000013113022E-2</v>
      </c>
      <c r="I28" s="145">
        <v>2.1150000393390656E-2</v>
      </c>
      <c r="J28" s="145">
        <v>2.0770000293850899E-2</v>
      </c>
      <c r="K28" s="145">
        <v>1.7559999600052834E-2</v>
      </c>
      <c r="L28" s="145">
        <v>1.9009999930858612E-2</v>
      </c>
      <c r="M28" s="145">
        <v>1.4550000429153442E-2</v>
      </c>
      <c r="N28" s="145">
        <v>1.5799999237060547E-2</v>
      </c>
      <c r="O28" s="145">
        <v>1.1309999972581863E-2</v>
      </c>
      <c r="P28" s="145">
        <v>1.5320000238716602E-2</v>
      </c>
    </row>
    <row r="29" spans="2:16" s="46" customFormat="1" ht="12.75">
      <c r="B29" s="135"/>
      <c r="C29" s="86"/>
      <c r="D29" s="138"/>
      <c r="E29" s="138"/>
      <c r="F29" s="138"/>
      <c r="G29" s="138"/>
      <c r="H29" s="138"/>
      <c r="I29" s="138"/>
      <c r="J29" s="138"/>
      <c r="K29" s="138"/>
      <c r="L29" s="138"/>
      <c r="M29" s="138"/>
      <c r="N29" s="138"/>
      <c r="O29" s="138"/>
      <c r="P29" s="138"/>
    </row>
    <row r="30" spans="2:16" s="46" customFormat="1" ht="12.75">
      <c r="B30" s="57" t="s">
        <v>137</v>
      </c>
      <c r="C30" s="86"/>
      <c r="D30" s="138"/>
      <c r="E30" s="138"/>
      <c r="F30" s="138"/>
      <c r="G30" s="138"/>
      <c r="H30" s="138"/>
      <c r="I30" s="138"/>
      <c r="J30" s="138"/>
      <c r="K30" s="138"/>
      <c r="L30" s="138"/>
      <c r="M30" s="138"/>
      <c r="N30" s="138"/>
      <c r="O30" s="138"/>
      <c r="P30" s="138"/>
    </row>
    <row r="31" spans="2:16" s="46" customFormat="1" ht="12.75">
      <c r="B31" s="89" t="s">
        <v>138</v>
      </c>
      <c r="C31" s="90"/>
      <c r="D31" s="144">
        <v>6.8530000746250153E-2</v>
      </c>
      <c r="E31" s="144">
        <v>5.0719998776912689E-2</v>
      </c>
      <c r="F31" s="144">
        <v>3.5610001534223557E-2</v>
      </c>
      <c r="G31" s="144">
        <v>3.6189999431371689E-2</v>
      </c>
      <c r="H31" s="144">
        <v>3.1830001622438431E-2</v>
      </c>
      <c r="I31" s="144">
        <v>3.5790000110864639E-2</v>
      </c>
      <c r="J31" s="144">
        <v>3.8559999316930771E-2</v>
      </c>
      <c r="K31" s="144">
        <v>3.5989999771118164E-2</v>
      </c>
      <c r="L31" s="144">
        <v>3.8979999721050262E-2</v>
      </c>
      <c r="M31" s="144">
        <v>3.6809999495744705E-2</v>
      </c>
      <c r="N31" s="144">
        <v>4.1250001639127731E-2</v>
      </c>
      <c r="O31" s="144">
        <v>3.3789999783039093E-2</v>
      </c>
      <c r="P31" s="144">
        <v>3.7760000675916672E-2</v>
      </c>
    </row>
    <row r="32" spans="2:16" s="46" customFormat="1" ht="12.75">
      <c r="B32" s="135" t="s">
        <v>139</v>
      </c>
      <c r="C32" s="86"/>
      <c r="D32" s="138">
        <v>8.14799964427948E-2</v>
      </c>
      <c r="E32" s="138">
        <v>4.8590000718832016E-2</v>
      </c>
      <c r="F32" s="138">
        <v>5.4140001535415649E-2</v>
      </c>
      <c r="G32" s="138">
        <v>6.6809996962547302E-2</v>
      </c>
      <c r="H32" s="138">
        <v>5.3619999438524246E-2</v>
      </c>
      <c r="I32" s="138">
        <v>5.0349999219179153E-2</v>
      </c>
      <c r="J32" s="138">
        <v>3.5480000078678131E-2</v>
      </c>
      <c r="K32" s="138">
        <v>5.6460000574588776E-2</v>
      </c>
      <c r="L32" s="138">
        <v>6.0369998216629028E-2</v>
      </c>
      <c r="M32" s="138">
        <v>6.849999725818634E-2</v>
      </c>
      <c r="N32" s="138">
        <v>4.5979999005794525E-2</v>
      </c>
      <c r="O32" s="138">
        <v>5.5969998240470886E-2</v>
      </c>
      <c r="P32" s="138">
        <v>5.9749998152256012E-2</v>
      </c>
    </row>
    <row r="33" spans="2:16" s="46" customFormat="1" ht="12.75">
      <c r="B33" s="135" t="s">
        <v>141</v>
      </c>
      <c r="C33" s="86"/>
      <c r="D33" s="138">
        <v>6.9109998643398285E-2</v>
      </c>
      <c r="E33" s="138">
        <v>3.7390001118183136E-2</v>
      </c>
      <c r="F33" s="138">
        <v>1.7219999805092812E-2</v>
      </c>
      <c r="G33" s="138">
        <v>2.3730000481009483E-2</v>
      </c>
      <c r="H33" s="138">
        <v>2.3089999333024025E-2</v>
      </c>
      <c r="I33" s="138">
        <v>2.1670000627636909E-2</v>
      </c>
      <c r="J33" s="138">
        <v>1.5890000388026237E-2</v>
      </c>
      <c r="K33" s="138">
        <v>2.3199999704957008E-2</v>
      </c>
      <c r="L33" s="138">
        <v>1.1450000107288361E-2</v>
      </c>
      <c r="M33" s="138">
        <v>1.7580000683665276E-2</v>
      </c>
      <c r="N33" s="138">
        <v>1.5479999594390392E-2</v>
      </c>
      <c r="O33" s="138">
        <v>2.0969999954104424E-2</v>
      </c>
      <c r="P33" s="138">
        <v>1.1450000107288361E-2</v>
      </c>
    </row>
    <row r="34" spans="2:16" s="46" customFormat="1" ht="12.75">
      <c r="B34" s="135" t="s">
        <v>142</v>
      </c>
      <c r="C34" s="86"/>
      <c r="D34" s="138">
        <v>5.1190000027418137E-2</v>
      </c>
      <c r="E34" s="138">
        <v>2.2029999643564224E-2</v>
      </c>
      <c r="F34" s="138">
        <v>1.1769999749958515E-2</v>
      </c>
      <c r="G34" s="138">
        <v>2.1570000797510147E-2</v>
      </c>
      <c r="H34" s="138">
        <v>2.2469999268651009E-2</v>
      </c>
      <c r="I34" s="138">
        <v>9.180000051856041E-3</v>
      </c>
      <c r="J34" s="138">
        <v>1.6499999910593033E-2</v>
      </c>
      <c r="K34" s="138">
        <v>1.2009999714791775E-2</v>
      </c>
      <c r="L34" s="138">
        <v>2.5010000914335251E-2</v>
      </c>
      <c r="M34" s="138">
        <v>1.9950000569224358E-2</v>
      </c>
      <c r="N34" s="138">
        <v>1.7960000783205032E-2</v>
      </c>
      <c r="O34" s="138">
        <v>1.7000000923871994E-2</v>
      </c>
      <c r="P34" s="138">
        <v>1.498000044375658E-2</v>
      </c>
    </row>
    <row r="35" spans="2:16" s="46" customFormat="1" ht="12.75">
      <c r="B35" s="92" t="s">
        <v>143</v>
      </c>
      <c r="C35" s="93"/>
      <c r="D35" s="145">
        <v>6.0910001397132874E-2</v>
      </c>
      <c r="E35" s="145">
        <v>2.2849999368190765E-2</v>
      </c>
      <c r="F35" s="145">
        <v>2.6599999517202377E-2</v>
      </c>
      <c r="G35" s="145">
        <v>2.085999958217144E-2</v>
      </c>
      <c r="H35" s="145">
        <v>4.6280000358819962E-2</v>
      </c>
      <c r="I35" s="145">
        <v>1.448999997228384E-2</v>
      </c>
      <c r="J35" s="145">
        <v>1.6899999231100082E-2</v>
      </c>
      <c r="K35" s="145">
        <v>1.6100000590085983E-2</v>
      </c>
      <c r="L35" s="145">
        <v>3.3100001513957977E-2</v>
      </c>
      <c r="M35" s="145">
        <v>2.8149999678134918E-2</v>
      </c>
      <c r="N35" s="145">
        <v>4.033999890089035E-2</v>
      </c>
      <c r="O35" s="145">
        <v>3.6890000104904175E-2</v>
      </c>
      <c r="P35" s="145">
        <v>2.3679999634623528E-2</v>
      </c>
    </row>
    <row r="36" spans="2:16" s="46" customFormat="1" ht="12.75">
      <c r="B36" s="135"/>
      <c r="C36" s="86"/>
      <c r="D36" s="138"/>
      <c r="E36" s="138"/>
      <c r="F36" s="138"/>
      <c r="G36" s="138"/>
      <c r="H36" s="138"/>
      <c r="I36" s="138"/>
      <c r="J36" s="138"/>
      <c r="K36" s="138"/>
      <c r="L36" s="138"/>
      <c r="M36" s="138"/>
      <c r="N36" s="138"/>
      <c r="O36" s="138"/>
      <c r="P36" s="138"/>
    </row>
    <row r="37" spans="2:16" s="46" customFormat="1" ht="12.75">
      <c r="B37" s="57" t="s">
        <v>230</v>
      </c>
      <c r="C37" s="86"/>
      <c r="D37" s="138"/>
      <c r="E37" s="138"/>
      <c r="F37" s="138"/>
      <c r="G37" s="138"/>
      <c r="H37" s="138"/>
      <c r="I37" s="138"/>
      <c r="J37" s="138"/>
      <c r="K37" s="138"/>
      <c r="L37" s="138"/>
      <c r="M37" s="138"/>
      <c r="N37" s="138"/>
      <c r="O37" s="138"/>
      <c r="P37" s="138"/>
    </row>
    <row r="38" spans="2:16" s="46" customFormat="1" ht="12.75">
      <c r="B38" s="89" t="s">
        <v>231</v>
      </c>
      <c r="C38" s="90"/>
      <c r="D38" s="144">
        <v>5.5629998445510864E-2</v>
      </c>
      <c r="E38" s="144">
        <v>2.9859999194741249E-2</v>
      </c>
      <c r="F38" s="144">
        <v>1.8659999594092369E-2</v>
      </c>
      <c r="G38" s="144">
        <v>2.2900000214576721E-2</v>
      </c>
      <c r="H38" s="144">
        <v>2.4059999734163284E-2</v>
      </c>
      <c r="I38" s="144">
        <v>1.793999969959259E-2</v>
      </c>
      <c r="J38" s="144">
        <v>2.0099999383091927E-2</v>
      </c>
      <c r="K38" s="144">
        <v>2.2500000894069672E-2</v>
      </c>
      <c r="L38" s="144">
        <v>2.2500000894069672E-2</v>
      </c>
      <c r="M38" s="144">
        <v>1.9300000742077827E-2</v>
      </c>
      <c r="N38" s="144">
        <v>2.0899999886751175E-2</v>
      </c>
      <c r="O38" s="144">
        <v>1.6349999234080315E-2</v>
      </c>
      <c r="P38" s="144">
        <v>1.7769999802112579E-2</v>
      </c>
    </row>
    <row r="39" spans="2:16" s="46" customFormat="1" ht="12.75">
      <c r="B39" s="135" t="s">
        <v>232</v>
      </c>
      <c r="C39" s="86"/>
      <c r="D39" s="138">
        <v>0.10543999820947647</v>
      </c>
      <c r="E39" s="138">
        <v>6.4599998295307159E-2</v>
      </c>
      <c r="F39" s="138">
        <v>6.53500035405159E-2</v>
      </c>
      <c r="G39" s="138">
        <v>8.1670001149177551E-2</v>
      </c>
      <c r="H39" s="138">
        <v>8.2439996302127838E-2</v>
      </c>
      <c r="I39" s="138">
        <v>5.705999955534935E-2</v>
      </c>
      <c r="J39" s="138">
        <v>4.684000089764595E-2</v>
      </c>
      <c r="K39" s="138">
        <v>4.4659998267889023E-2</v>
      </c>
      <c r="L39" s="138">
        <v>7.8819997608661652E-2</v>
      </c>
      <c r="M39" s="138">
        <v>7.5730003416538239E-2</v>
      </c>
      <c r="N39" s="138">
        <v>5.8940000832080841E-2</v>
      </c>
      <c r="O39" s="138">
        <v>8.2719996571540833E-2</v>
      </c>
      <c r="P39" s="138">
        <v>7.5599998235702515E-2</v>
      </c>
    </row>
    <row r="40" spans="2:16" s="46" customFormat="1" ht="12.75">
      <c r="B40" s="92" t="s">
        <v>233</v>
      </c>
      <c r="C40" s="93"/>
      <c r="D40" s="145">
        <v>5.1079999655485153E-2</v>
      </c>
      <c r="E40" s="145">
        <v>3.4359999001026154E-2</v>
      </c>
      <c r="F40" s="145">
        <v>2.0959999412298203E-2</v>
      </c>
      <c r="G40" s="145">
        <v>2.6440000161528587E-2</v>
      </c>
      <c r="H40" s="145">
        <v>1.8330000340938568E-2</v>
      </c>
      <c r="I40" s="145">
        <v>2.2500000894069672E-2</v>
      </c>
      <c r="J40" s="145">
        <v>2.1360000595450401E-2</v>
      </c>
      <c r="K40" s="145">
        <v>1.8959999084472656E-2</v>
      </c>
      <c r="L40" s="145">
        <v>2.1069999784231186E-2</v>
      </c>
      <c r="M40" s="145">
        <v>1.7389999702572823E-2</v>
      </c>
      <c r="N40" s="145">
        <v>2.0199999213218689E-2</v>
      </c>
      <c r="O40" s="145">
        <v>1.6690000891685486E-2</v>
      </c>
      <c r="P40" s="145">
        <v>1.7009999603033066E-2</v>
      </c>
    </row>
    <row r="41" spans="2:16" s="46" customFormat="1" ht="12.75">
      <c r="B41" s="135"/>
      <c r="C41" s="86"/>
      <c r="D41" s="138"/>
      <c r="E41" s="138"/>
      <c r="F41" s="138"/>
      <c r="G41" s="138"/>
      <c r="H41" s="138"/>
      <c r="I41" s="138"/>
      <c r="J41" s="138"/>
      <c r="K41" s="138"/>
      <c r="L41" s="138"/>
      <c r="M41" s="138"/>
      <c r="N41" s="138"/>
      <c r="O41" s="138"/>
      <c r="P41" s="138"/>
    </row>
    <row r="42" spans="2:16" s="46" customFormat="1" ht="14.25">
      <c r="B42" s="57" t="s">
        <v>185</v>
      </c>
      <c r="C42" s="86"/>
      <c r="D42" s="138"/>
      <c r="E42" s="138"/>
      <c r="F42" s="138"/>
      <c r="G42" s="138"/>
      <c r="H42" s="138"/>
      <c r="I42" s="138"/>
      <c r="J42" s="138"/>
      <c r="K42" s="138"/>
      <c r="L42" s="138"/>
      <c r="M42" s="138"/>
      <c r="N42" s="138"/>
      <c r="O42" s="138"/>
      <c r="P42" s="138"/>
    </row>
    <row r="43" spans="2:16" s="46" customFormat="1" ht="12.75">
      <c r="B43" s="89" t="s">
        <v>186</v>
      </c>
      <c r="C43" s="90"/>
      <c r="D43" s="144">
        <v>0.1257999986410141</v>
      </c>
      <c r="E43" s="144">
        <v>6.8829998373985291E-2</v>
      </c>
      <c r="F43" s="144">
        <v>6.9739997386932373E-2</v>
      </c>
      <c r="G43" s="144">
        <v>7.8829996287822723E-2</v>
      </c>
      <c r="H43" s="144">
        <v>7.0880003273487091E-2</v>
      </c>
      <c r="I43" s="144">
        <v>6.4249999821186066E-2</v>
      </c>
      <c r="J43" s="144">
        <v>7.5329996645450592E-2</v>
      </c>
      <c r="K43" s="144">
        <v>6.6519998013973236E-2</v>
      </c>
      <c r="L43" s="144">
        <v>7.8539997339248657E-2</v>
      </c>
      <c r="M43" s="144">
        <v>7.4060000479221344E-2</v>
      </c>
      <c r="N43" s="144">
        <v>7.5199998915195465E-2</v>
      </c>
      <c r="O43" s="144">
        <v>6.9669999182224274E-2</v>
      </c>
      <c r="P43" s="144">
        <v>5.6990001350641251E-2</v>
      </c>
    </row>
    <row r="44" spans="2:16" s="46" customFormat="1" ht="12.75">
      <c r="B44" s="135" t="s">
        <v>187</v>
      </c>
      <c r="C44" s="86"/>
      <c r="D44" s="138">
        <v>5.2790001034736633E-2</v>
      </c>
      <c r="E44" s="138">
        <v>2.7809999883174896E-2</v>
      </c>
      <c r="F44" s="138">
        <v>1.7960000783205032E-2</v>
      </c>
      <c r="G44" s="138">
        <v>2.3739999160170555E-2</v>
      </c>
      <c r="H44" s="138">
        <v>2.1989999338984489E-2</v>
      </c>
      <c r="I44" s="138">
        <v>1.5589999966323376E-2</v>
      </c>
      <c r="J44" s="138">
        <v>1.537999976426363E-2</v>
      </c>
      <c r="K44" s="138">
        <v>1.7699999734759331E-2</v>
      </c>
      <c r="L44" s="138">
        <v>2.0120000466704369E-2</v>
      </c>
      <c r="M44" s="138">
        <v>1.7470000311732292E-2</v>
      </c>
      <c r="N44" s="138">
        <v>1.8650000914931297E-2</v>
      </c>
      <c r="O44" s="138">
        <v>1.648000068962574E-2</v>
      </c>
      <c r="P44" s="138">
        <v>1.7820000648498535E-2</v>
      </c>
    </row>
    <row r="45" spans="2:16" s="46" customFormat="1" ht="12.75">
      <c r="B45" s="92" t="s">
        <v>188</v>
      </c>
      <c r="C45" s="93"/>
      <c r="D45" s="145">
        <v>1.0409999638795853E-2</v>
      </c>
      <c r="E45" s="145">
        <v>1.3430000282824039E-2</v>
      </c>
      <c r="F45" s="145">
        <v>4.290000069886446E-3</v>
      </c>
      <c r="G45" s="145">
        <v>5.6500001810491085E-3</v>
      </c>
      <c r="H45" s="145">
        <v>7.8299995511770248E-3</v>
      </c>
      <c r="I45" s="145">
        <v>4.4100000523030758E-3</v>
      </c>
      <c r="J45" s="145">
        <v>6.9599999114871025E-3</v>
      </c>
      <c r="K45" s="145">
        <v>8.7900003418326378E-3</v>
      </c>
      <c r="L45" s="145">
        <v>1.0400000028312206E-2</v>
      </c>
      <c r="M45" s="145">
        <v>1.7399999778717756E-3</v>
      </c>
      <c r="N45" s="145">
        <v>3.2099999953061342E-3</v>
      </c>
      <c r="O45" s="145">
        <v>2.090000081807375E-3</v>
      </c>
      <c r="P45" s="145">
        <v>3.7799999117851257E-3</v>
      </c>
    </row>
    <row r="46" spans="2:16" s="46" customFormat="1" ht="12.75">
      <c r="B46" s="135"/>
      <c r="C46" s="86"/>
      <c r="D46" s="138"/>
      <c r="E46" s="138"/>
      <c r="F46" s="138"/>
      <c r="G46" s="138"/>
      <c r="H46" s="138"/>
      <c r="I46" s="138"/>
      <c r="J46" s="138"/>
      <c r="K46" s="138"/>
      <c r="L46" s="138"/>
      <c r="M46" s="138"/>
      <c r="N46" s="138"/>
      <c r="O46" s="138"/>
      <c r="P46" s="138"/>
    </row>
    <row r="47" spans="2:16" s="46" customFormat="1" ht="12.75">
      <c r="B47" s="57" t="s">
        <v>234</v>
      </c>
      <c r="C47" s="137"/>
      <c r="D47" s="138"/>
      <c r="E47" s="138"/>
      <c r="F47" s="138"/>
      <c r="G47" s="138"/>
      <c r="H47" s="138"/>
      <c r="I47" s="138"/>
      <c r="J47" s="138"/>
      <c r="K47" s="138"/>
      <c r="L47" s="138"/>
      <c r="M47" s="138"/>
      <c r="N47" s="138"/>
      <c r="O47" s="138"/>
      <c r="P47" s="138"/>
    </row>
    <row r="48" spans="2:16" s="46" customFormat="1" ht="12.75">
      <c r="B48" s="199" t="s">
        <v>235</v>
      </c>
      <c r="C48" s="200"/>
      <c r="D48" s="144">
        <v>1.510000042617321E-2</v>
      </c>
      <c r="E48" s="144">
        <v>1.0110000148415565E-2</v>
      </c>
      <c r="F48" s="144">
        <v>7.799999788403511E-3</v>
      </c>
      <c r="G48" s="144">
        <v>1.1529999785125256E-2</v>
      </c>
      <c r="H48" s="144">
        <v>1.0889999568462372E-2</v>
      </c>
      <c r="I48" s="144">
        <v>8.39999970048666E-3</v>
      </c>
      <c r="J48" s="144">
        <v>8.1599997356534004E-3</v>
      </c>
      <c r="K48" s="144">
        <v>1.1959999799728394E-2</v>
      </c>
      <c r="L48" s="144">
        <v>1.4240000396966934E-2</v>
      </c>
      <c r="M48" s="144">
        <v>8.3400001749396324E-3</v>
      </c>
      <c r="N48" s="144">
        <v>1.1250000447034836E-2</v>
      </c>
      <c r="O48" s="144">
        <v>6.1900001019239426E-3</v>
      </c>
      <c r="P48" s="144">
        <v>6.3299997709691525E-3</v>
      </c>
    </row>
    <row r="49" spans="2:16" s="46" customFormat="1" ht="12.75">
      <c r="B49" s="201" t="s">
        <v>236</v>
      </c>
      <c r="C49" s="202"/>
      <c r="D49" s="145">
        <v>9.9210001528263092E-2</v>
      </c>
      <c r="E49" s="145">
        <v>5.3490001708269119E-2</v>
      </c>
      <c r="F49" s="145">
        <v>4.0619999170303345E-2</v>
      </c>
      <c r="G49" s="145">
        <v>4.8030000180006027E-2</v>
      </c>
      <c r="H49" s="145">
        <v>4.4569998979568481E-2</v>
      </c>
      <c r="I49" s="145">
        <v>3.5399999469518661E-2</v>
      </c>
      <c r="J49" s="145">
        <v>3.9730001240968704E-2</v>
      </c>
      <c r="K49" s="145">
        <v>3.8229998201131821E-2</v>
      </c>
      <c r="L49" s="145">
        <v>4.2819999158382416E-2</v>
      </c>
      <c r="M49" s="145">
        <v>4.2550001293420792E-2</v>
      </c>
      <c r="N49" s="145">
        <v>4.1379999369382858E-2</v>
      </c>
      <c r="O49" s="145">
        <v>4.1510000824928284E-2</v>
      </c>
      <c r="P49" s="145">
        <v>4.0440000593662262E-2</v>
      </c>
    </row>
    <row r="50" spans="2:16" s="46" customFormat="1" ht="12.75">
      <c r="B50" s="203"/>
      <c r="C50" s="137"/>
      <c r="D50" s="138"/>
      <c r="E50" s="138"/>
      <c r="F50" s="138"/>
      <c r="G50" s="138"/>
      <c r="H50" s="138"/>
      <c r="I50" s="138"/>
      <c r="J50" s="138"/>
      <c r="K50" s="138"/>
      <c r="L50" s="138"/>
      <c r="M50" s="138"/>
      <c r="N50" s="138"/>
      <c r="O50" s="138"/>
      <c r="P50" s="138"/>
    </row>
    <row r="51" spans="2:16" s="46" customFormat="1" ht="12.75">
      <c r="B51" s="57" t="s">
        <v>133</v>
      </c>
      <c r="C51" s="204"/>
      <c r="D51" s="138"/>
      <c r="E51" s="138"/>
      <c r="F51" s="138"/>
      <c r="G51" s="138"/>
      <c r="H51" s="138"/>
      <c r="I51" s="138"/>
      <c r="J51" s="138"/>
      <c r="K51" s="138"/>
      <c r="L51" s="138"/>
      <c r="M51" s="138"/>
      <c r="N51" s="138"/>
      <c r="O51" s="138"/>
      <c r="P51" s="138"/>
    </row>
    <row r="52" spans="2:16" s="46" customFormat="1" ht="12.75">
      <c r="B52" s="199" t="s">
        <v>134</v>
      </c>
      <c r="C52" s="200"/>
      <c r="D52" s="144">
        <v>5.7819999754428864E-2</v>
      </c>
      <c r="E52" s="144">
        <v>2.8810000047087669E-2</v>
      </c>
      <c r="F52" s="144">
        <v>2.1709999069571495E-2</v>
      </c>
      <c r="G52" s="144">
        <v>2.8869999572634697E-2</v>
      </c>
      <c r="H52" s="144">
        <v>2.5049999356269836E-2</v>
      </c>
      <c r="I52" s="144">
        <v>1.875000074505806E-2</v>
      </c>
      <c r="J52" s="144">
        <v>2.005000039935112E-2</v>
      </c>
      <c r="K52" s="144">
        <v>2.3959999904036522E-2</v>
      </c>
      <c r="L52" s="144">
        <v>2.4520000442862511E-2</v>
      </c>
      <c r="M52" s="144">
        <v>2.1880000829696655E-2</v>
      </c>
      <c r="N52" s="144">
        <v>2.2520000115036964E-2</v>
      </c>
      <c r="O52" s="144">
        <v>2.0640000700950623E-2</v>
      </c>
      <c r="P52" s="144">
        <v>2.0719999447464943E-2</v>
      </c>
    </row>
    <row r="53" spans="2:16" s="46" customFormat="1" ht="12.75">
      <c r="B53" s="201" t="s">
        <v>136</v>
      </c>
      <c r="C53" s="202"/>
      <c r="D53" s="145">
        <v>6.1230000108480453E-2</v>
      </c>
      <c r="E53" s="145">
        <v>4.6319998800754547E-2</v>
      </c>
      <c r="F53" s="145">
        <v>3.8270000368356705E-2</v>
      </c>
      <c r="G53" s="145">
        <v>3.4860000014305115E-2</v>
      </c>
      <c r="H53" s="145">
        <v>3.9259999990463257E-2</v>
      </c>
      <c r="I53" s="145">
        <v>3.3220000565052032E-2</v>
      </c>
      <c r="J53" s="145">
        <v>4.0759999305009842E-2</v>
      </c>
      <c r="K53" s="145">
        <v>2.8240000829100609E-2</v>
      </c>
      <c r="L53" s="145">
        <v>3.7909999489784241E-2</v>
      </c>
      <c r="M53" s="145">
        <v>3.2660000026226044E-2</v>
      </c>
      <c r="N53" s="145">
        <v>3.5110000520944595E-2</v>
      </c>
      <c r="O53" s="145">
        <v>3.1390000134706497E-2</v>
      </c>
      <c r="P53" s="145">
        <v>2.8349999338388443E-2</v>
      </c>
    </row>
    <row r="54" spans="2:16" s="46" customFormat="1" ht="12.75">
      <c r="B54" s="45"/>
      <c r="C54" s="45"/>
      <c r="D54" s="139"/>
      <c r="E54" s="139"/>
      <c r="F54" s="139"/>
      <c r="G54" s="139"/>
      <c r="H54" s="139"/>
      <c r="I54" s="139"/>
      <c r="J54" s="139"/>
      <c r="K54" s="139"/>
      <c r="L54" s="139"/>
      <c r="M54" s="139"/>
      <c r="N54" s="139"/>
      <c r="O54" s="139"/>
      <c r="P54" s="139"/>
    </row>
    <row r="55" spans="2:16" s="46" customFormat="1" ht="12.75">
      <c r="B55" s="45" t="s">
        <v>314</v>
      </c>
      <c r="C55" s="45"/>
      <c r="D55" s="45"/>
      <c r="E55" s="45"/>
      <c r="F55" s="45"/>
      <c r="G55" s="45"/>
      <c r="H55" s="45"/>
      <c r="I55" s="45"/>
      <c r="J55" s="45"/>
      <c r="K55" s="45"/>
      <c r="L55" s="45"/>
      <c r="M55" s="45"/>
      <c r="N55" s="45"/>
      <c r="O55" s="45"/>
      <c r="P55" s="45"/>
    </row>
    <row r="56" spans="2:16" s="46" customFormat="1" ht="12.75">
      <c r="B56" s="45"/>
      <c r="C56" s="45" t="s">
        <v>315</v>
      </c>
      <c r="D56" s="45"/>
      <c r="E56" s="45" t="s">
        <v>316</v>
      </c>
      <c r="F56" s="45"/>
      <c r="G56" s="45"/>
      <c r="H56" s="45"/>
      <c r="I56" s="45"/>
      <c r="J56" s="45"/>
      <c r="K56" s="45"/>
      <c r="L56" s="45"/>
      <c r="M56" s="45"/>
      <c r="N56" s="45"/>
      <c r="O56" s="45"/>
      <c r="P56" s="45"/>
    </row>
    <row r="57" spans="2:16" s="46" customFormat="1" ht="12.75">
      <c r="B57" s="45"/>
      <c r="C57" s="45" t="s">
        <v>317</v>
      </c>
      <c r="D57" s="45"/>
      <c r="E57" s="45" t="s">
        <v>318</v>
      </c>
      <c r="F57" s="45"/>
      <c r="G57" s="45"/>
      <c r="H57" s="45"/>
      <c r="I57" s="45"/>
      <c r="J57" s="45"/>
      <c r="K57" s="45"/>
      <c r="L57" s="45"/>
      <c r="M57" s="45"/>
      <c r="N57" s="45"/>
      <c r="O57" s="45"/>
      <c r="P57" s="45"/>
    </row>
    <row r="58" spans="2:16" s="46" customFormat="1" ht="12.75">
      <c r="B58" s="45" t="s">
        <v>103</v>
      </c>
      <c r="C58" s="45"/>
      <c r="D58" s="45"/>
      <c r="E58" s="45"/>
      <c r="F58" s="45"/>
      <c r="G58" s="45"/>
      <c r="H58" s="45"/>
      <c r="I58" s="45"/>
      <c r="J58" s="45"/>
      <c r="K58" s="45"/>
      <c r="L58" s="45"/>
      <c r="M58" s="45"/>
      <c r="N58" s="45"/>
      <c r="O58" s="45"/>
      <c r="P58" s="45"/>
    </row>
    <row r="59" spans="2:16" s="46" customFormat="1" ht="12.75">
      <c r="B59" s="212" t="s">
        <v>190</v>
      </c>
      <c r="C59" s="45"/>
      <c r="D59" s="45"/>
      <c r="E59" s="45"/>
      <c r="F59" s="45"/>
      <c r="G59" s="45"/>
      <c r="H59" s="45"/>
      <c r="I59" s="45"/>
      <c r="J59" s="45"/>
      <c r="K59" s="45"/>
      <c r="L59" s="45"/>
      <c r="M59" s="45"/>
      <c r="N59" s="45"/>
      <c r="O59" s="45"/>
      <c r="P59" s="45"/>
    </row>
    <row r="60" spans="2:16" s="46" customFormat="1" ht="12.75">
      <c r="B60" s="45"/>
      <c r="C60" s="45"/>
      <c r="D60" s="45"/>
      <c r="E60" s="45"/>
      <c r="F60" s="45"/>
      <c r="G60" s="45"/>
      <c r="H60" s="45"/>
      <c r="I60" s="45"/>
      <c r="J60" s="45"/>
      <c r="K60" s="45"/>
      <c r="L60" s="45"/>
      <c r="M60" s="45"/>
      <c r="N60" s="45"/>
      <c r="O60" s="45"/>
      <c r="P60" s="45"/>
    </row>
    <row r="61" spans="2:16" s="46" customFormat="1" ht="12.75">
      <c r="B61" s="45" t="s">
        <v>101</v>
      </c>
      <c r="C61" s="45"/>
      <c r="D61" s="45"/>
      <c r="E61" s="45"/>
      <c r="F61" s="45"/>
      <c r="G61" s="45"/>
      <c r="H61" s="45"/>
      <c r="I61" s="45"/>
      <c r="J61" s="45"/>
      <c r="K61" s="45"/>
      <c r="L61" s="45"/>
      <c r="M61" s="45"/>
      <c r="N61" s="45"/>
      <c r="O61" s="45"/>
      <c r="P61" s="45"/>
    </row>
    <row r="62" spans="2:16" s="46" customFormat="1" ht="12.75">
      <c r="B62" s="45"/>
      <c r="C62" s="45"/>
      <c r="D62" s="45"/>
      <c r="E62" s="45"/>
      <c r="F62" s="45"/>
      <c r="G62" s="45"/>
      <c r="H62" s="45"/>
      <c r="I62" s="45"/>
      <c r="J62" s="45"/>
      <c r="K62" s="45"/>
      <c r="L62" s="45"/>
      <c r="M62" s="45"/>
      <c r="N62" s="45"/>
      <c r="O62" s="45"/>
      <c r="P62" s="45"/>
    </row>
    <row r="63" spans="2:16" s="46" customFormat="1" ht="12.75">
      <c r="B63" s="45"/>
      <c r="C63" s="45"/>
      <c r="D63" s="45"/>
      <c r="E63" s="45"/>
      <c r="F63" s="45"/>
      <c r="G63" s="45"/>
      <c r="H63" s="45"/>
      <c r="I63" s="45"/>
      <c r="J63" s="45"/>
      <c r="K63" s="45"/>
      <c r="L63" s="45"/>
      <c r="M63" s="45"/>
      <c r="N63" s="45"/>
      <c r="O63" s="45"/>
      <c r="P63" s="45"/>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4"/>
  </sheetPr>
  <dimension ref="B2:I64"/>
  <sheetViews>
    <sheetView showGridLines="0" zoomScaleNormal="100" workbookViewId="0"/>
  </sheetViews>
  <sheetFormatPr baseColWidth="10" defaultRowHeight="15"/>
  <cols>
    <col min="1" max="1" width="11.42578125" style="2"/>
    <col min="2" max="2" width="10.5703125" style="2" customWidth="1"/>
    <col min="3" max="3" width="38.42578125" style="2" customWidth="1"/>
    <col min="4" max="7" width="11.7109375" style="2" customWidth="1"/>
    <col min="8" max="9" width="8.5703125" style="2" customWidth="1"/>
    <col min="10" max="16384" width="11.42578125" style="2"/>
  </cols>
  <sheetData>
    <row r="2" spans="2:9" s="33" customFormat="1">
      <c r="B2" s="1"/>
      <c r="C2" s="1"/>
      <c r="D2" s="1"/>
      <c r="E2" s="1"/>
      <c r="F2" s="1"/>
      <c r="G2" s="1"/>
      <c r="H2" s="1"/>
    </row>
    <row r="3" spans="2:9" s="38" customFormat="1" ht="26.85" customHeight="1">
      <c r="B3" s="35" t="s">
        <v>32</v>
      </c>
      <c r="C3" s="36" t="s">
        <v>33</v>
      </c>
      <c r="D3" s="37"/>
      <c r="E3" s="37"/>
      <c r="F3" s="37"/>
      <c r="G3" s="37"/>
      <c r="H3" s="1"/>
      <c r="I3" s="33"/>
    </row>
    <row r="4" spans="2:9" s="33" customFormat="1" ht="13.35" customHeight="1">
      <c r="B4" s="1"/>
      <c r="C4" s="1"/>
      <c r="D4" s="1"/>
      <c r="E4" s="1"/>
      <c r="F4" s="1"/>
      <c r="G4" s="1"/>
      <c r="H4" s="1"/>
    </row>
    <row r="5" spans="2:9" s="41" customFormat="1" ht="32.25" customHeight="1">
      <c r="B5" s="266" t="s">
        <v>319</v>
      </c>
      <c r="C5" s="146"/>
      <c r="D5" s="146"/>
      <c r="E5" s="146"/>
      <c r="F5" s="146"/>
      <c r="G5" s="146"/>
      <c r="H5" s="1"/>
      <c r="I5" s="33"/>
    </row>
    <row r="6" spans="2:9" s="33" customFormat="1" ht="13.35" customHeight="1">
      <c r="B6" s="1"/>
      <c r="C6" s="1"/>
      <c r="D6" s="1"/>
      <c r="E6" s="1"/>
      <c r="F6" s="1"/>
      <c r="G6" s="1"/>
      <c r="H6" s="1"/>
    </row>
    <row r="7" spans="2:9" s="46" customFormat="1" ht="15" customHeight="1">
      <c r="B7" s="150" t="s">
        <v>313</v>
      </c>
      <c r="C7" s="151"/>
      <c r="D7" s="48">
        <v>1999</v>
      </c>
      <c r="E7" s="48">
        <v>2004</v>
      </c>
      <c r="F7" s="48">
        <v>2009</v>
      </c>
      <c r="G7" s="48" t="s">
        <v>184</v>
      </c>
      <c r="H7" s="45"/>
    </row>
    <row r="8" spans="2:9" s="46" customFormat="1" ht="12.75">
      <c r="B8" s="55"/>
      <c r="C8" s="129"/>
      <c r="D8" s="130"/>
      <c r="E8" s="45"/>
      <c r="F8" s="45"/>
      <c r="G8" s="45"/>
      <c r="H8" s="45"/>
    </row>
    <row r="9" spans="2:9" s="46" customFormat="1" ht="12.75">
      <c r="B9" s="78" t="s">
        <v>117</v>
      </c>
      <c r="C9" s="84"/>
      <c r="D9" s="131">
        <v>9.511999785900116E-2</v>
      </c>
      <c r="E9" s="131">
        <v>8.4760002791881561E-2</v>
      </c>
      <c r="F9" s="131">
        <v>7.7040001749992371E-2</v>
      </c>
      <c r="G9" s="131">
        <v>8.8880002498626709E-2</v>
      </c>
      <c r="H9" s="45"/>
    </row>
    <row r="10" spans="2:9" s="46" customFormat="1" ht="6" customHeight="1">
      <c r="B10" s="57"/>
      <c r="C10" s="86"/>
      <c r="D10" s="132"/>
      <c r="E10" s="132"/>
      <c r="F10" s="132"/>
      <c r="G10" s="132"/>
      <c r="H10" s="45"/>
    </row>
    <row r="11" spans="2:9" s="46" customFormat="1" ht="12.75">
      <c r="B11" s="57" t="s">
        <v>118</v>
      </c>
      <c r="C11" s="86"/>
      <c r="D11" s="132"/>
      <c r="E11" s="132"/>
      <c r="F11" s="132"/>
      <c r="G11" s="132"/>
      <c r="H11" s="45"/>
    </row>
    <row r="12" spans="2:9" s="46" customFormat="1" ht="12.75">
      <c r="B12" s="89" t="s">
        <v>119</v>
      </c>
      <c r="C12" s="90"/>
      <c r="D12" s="133">
        <v>9.2409998178482056E-2</v>
      </c>
      <c r="E12" s="133">
        <v>8.5069999098777771E-2</v>
      </c>
      <c r="F12" s="133">
        <v>7.5390003621578217E-2</v>
      </c>
      <c r="G12" s="133">
        <v>9.0209998190402985E-2</v>
      </c>
      <c r="H12" s="45"/>
    </row>
    <row r="13" spans="2:9" s="46" customFormat="1" ht="12.75">
      <c r="B13" s="92" t="s">
        <v>120</v>
      </c>
      <c r="C13" s="93"/>
      <c r="D13" s="134">
        <v>9.7709998488426208E-2</v>
      </c>
      <c r="E13" s="134">
        <v>8.4459997713565826E-2</v>
      </c>
      <c r="F13" s="134">
        <v>7.8639999032020569E-2</v>
      </c>
      <c r="G13" s="134">
        <v>8.7609998881816864E-2</v>
      </c>
      <c r="H13" s="45"/>
    </row>
    <row r="14" spans="2:9" s="46" customFormat="1" ht="6" customHeight="1">
      <c r="B14" s="135"/>
      <c r="C14" s="86"/>
      <c r="D14" s="132"/>
      <c r="E14" s="132"/>
      <c r="F14" s="132"/>
      <c r="G14" s="132"/>
      <c r="H14" s="45"/>
    </row>
    <row r="15" spans="2:9" s="46" customFormat="1" ht="12.75">
      <c r="B15" s="57" t="s">
        <v>227</v>
      </c>
      <c r="C15" s="86"/>
      <c r="D15" s="132"/>
      <c r="E15" s="132"/>
      <c r="F15" s="132"/>
      <c r="G15" s="132"/>
      <c r="H15" s="45"/>
    </row>
    <row r="16" spans="2:9" s="46" customFormat="1" ht="12.75">
      <c r="B16" s="89" t="s">
        <v>228</v>
      </c>
      <c r="C16" s="90"/>
      <c r="D16" s="133">
        <v>8.7669998407363892E-2</v>
      </c>
      <c r="E16" s="133">
        <v>8.3499997854232788E-2</v>
      </c>
      <c r="F16" s="133">
        <v>7.4510000646114349E-2</v>
      </c>
      <c r="G16" s="133">
        <v>8.7640002369880676E-2</v>
      </c>
      <c r="H16" s="45"/>
    </row>
    <row r="17" spans="2:8" s="46" customFormat="1" ht="12.75">
      <c r="B17" s="92" t="s">
        <v>229</v>
      </c>
      <c r="C17" s="93"/>
      <c r="D17" s="134">
        <v>0.12813000380992889</v>
      </c>
      <c r="E17" s="134">
        <v>9.0599998831748962E-2</v>
      </c>
      <c r="F17" s="134">
        <v>8.8420003652572632E-2</v>
      </c>
      <c r="G17" s="134">
        <v>9.4760000705718994E-2</v>
      </c>
      <c r="H17" s="45"/>
    </row>
    <row r="18" spans="2:8" s="46" customFormat="1" ht="6" customHeight="1">
      <c r="B18" s="135"/>
      <c r="C18" s="86"/>
      <c r="D18" s="132"/>
      <c r="E18" s="132"/>
      <c r="F18" s="132"/>
      <c r="G18" s="132"/>
      <c r="H18" s="45"/>
    </row>
    <row r="19" spans="2:8" s="46" customFormat="1" ht="12.75">
      <c r="B19" s="57" t="s">
        <v>308</v>
      </c>
      <c r="C19" s="86"/>
      <c r="D19" s="132"/>
      <c r="E19" s="132"/>
      <c r="F19" s="132"/>
      <c r="G19" s="132"/>
      <c r="H19" s="45"/>
    </row>
    <row r="20" spans="2:8" s="46" customFormat="1" ht="12.75">
      <c r="B20" s="179" t="s">
        <v>309</v>
      </c>
      <c r="C20" s="90"/>
      <c r="D20" s="133">
        <v>0.10217999666929245</v>
      </c>
      <c r="E20" s="133">
        <v>9.0999998152256012E-2</v>
      </c>
      <c r="F20" s="133">
        <v>8.2719996571540833E-2</v>
      </c>
      <c r="G20" s="133">
        <v>9.8949998617172241E-2</v>
      </c>
      <c r="H20" s="45"/>
    </row>
    <row r="21" spans="2:8" s="46" customFormat="1" ht="12.75">
      <c r="B21" s="185" t="s">
        <v>310</v>
      </c>
      <c r="C21" s="93"/>
      <c r="D21" s="134">
        <v>7.8950002789497375E-2</v>
      </c>
      <c r="E21" s="134">
        <v>7.0720002055168152E-2</v>
      </c>
      <c r="F21" s="134">
        <v>6.4790003001689911E-2</v>
      </c>
      <c r="G21" s="134">
        <v>6.6940002143383026E-2</v>
      </c>
      <c r="H21" s="45"/>
    </row>
    <row r="22" spans="2:8" s="46" customFormat="1" ht="6" customHeight="1">
      <c r="B22" s="135"/>
      <c r="C22" s="86"/>
      <c r="D22" s="132"/>
      <c r="E22" s="132"/>
      <c r="F22" s="132"/>
      <c r="G22" s="132"/>
      <c r="H22" s="45"/>
    </row>
    <row r="23" spans="2:8" s="46" customFormat="1" ht="12.75">
      <c r="B23" s="57" t="s">
        <v>121</v>
      </c>
      <c r="C23" s="86"/>
      <c r="D23" s="132"/>
      <c r="E23" s="132"/>
      <c r="F23" s="132"/>
      <c r="G23" s="132"/>
      <c r="H23" s="45"/>
    </row>
    <row r="24" spans="2:8" s="46" customFormat="1" ht="12.75">
      <c r="B24" s="89" t="s">
        <v>122</v>
      </c>
      <c r="C24" s="90"/>
      <c r="D24" s="133">
        <v>8.9519999921321869E-2</v>
      </c>
      <c r="E24" s="133">
        <v>7.9109996557235718E-2</v>
      </c>
      <c r="F24" s="133">
        <v>6.2969997525215149E-2</v>
      </c>
      <c r="G24" s="133">
        <v>9.0829998254776001E-2</v>
      </c>
      <c r="H24" s="45"/>
    </row>
    <row r="25" spans="2:8" s="46" customFormat="1" ht="12.75">
      <c r="B25" s="135" t="s">
        <v>123</v>
      </c>
      <c r="C25" s="86"/>
      <c r="D25" s="132">
        <v>0.1019200012087822</v>
      </c>
      <c r="E25" s="132">
        <v>9.747999906539917E-2</v>
      </c>
      <c r="F25" s="132">
        <v>8.2189999520778656E-2</v>
      </c>
      <c r="G25" s="132">
        <v>0.12794999778270721</v>
      </c>
      <c r="H25" s="45"/>
    </row>
    <row r="26" spans="2:8" s="46" customFormat="1" ht="12.75">
      <c r="B26" s="135" t="s">
        <v>124</v>
      </c>
      <c r="C26" s="86"/>
      <c r="D26" s="132">
        <v>8.7690003216266632E-2</v>
      </c>
      <c r="E26" s="132">
        <v>8.6800001561641693E-2</v>
      </c>
      <c r="F26" s="132">
        <v>7.498999685049057E-2</v>
      </c>
      <c r="G26" s="132">
        <v>8.5799999535083771E-2</v>
      </c>
      <c r="H26" s="45"/>
    </row>
    <row r="27" spans="2:8" s="46" customFormat="1" ht="12.75">
      <c r="B27" s="135" t="s">
        <v>125</v>
      </c>
      <c r="C27" s="86"/>
      <c r="D27" s="132">
        <v>0.11022000014781952</v>
      </c>
      <c r="E27" s="132">
        <v>8.8990002870559692E-2</v>
      </c>
      <c r="F27" s="132">
        <v>8.9330002665519714E-2</v>
      </c>
      <c r="G27" s="132">
        <v>9.7020000219345093E-2</v>
      </c>
      <c r="H27" s="45"/>
    </row>
    <row r="28" spans="2:8" s="46" customFormat="1" ht="12.75">
      <c r="B28" s="92" t="s">
        <v>126</v>
      </c>
      <c r="C28" s="93"/>
      <c r="D28" s="134">
        <v>9.6330001950263977E-2</v>
      </c>
      <c r="E28" s="134">
        <v>7.7229999005794525E-2</v>
      </c>
      <c r="F28" s="134">
        <v>7.7459998428821564E-2</v>
      </c>
      <c r="G28" s="134">
        <v>7.1199998259544373E-2</v>
      </c>
      <c r="H28" s="45"/>
    </row>
    <row r="29" spans="2:8" s="46" customFormat="1" ht="6" customHeight="1">
      <c r="B29" s="135"/>
      <c r="C29" s="86"/>
      <c r="D29" s="132"/>
      <c r="E29" s="132"/>
      <c r="F29" s="132"/>
      <c r="G29" s="132"/>
      <c r="H29" s="45"/>
    </row>
    <row r="30" spans="2:8" s="46" customFormat="1" ht="12.75">
      <c r="B30" s="57" t="s">
        <v>137</v>
      </c>
      <c r="C30" s="86"/>
      <c r="D30" s="132"/>
      <c r="E30" s="132"/>
      <c r="F30" s="132"/>
      <c r="G30" s="132"/>
      <c r="H30" s="45"/>
    </row>
    <row r="31" spans="2:8" s="46" customFormat="1" ht="12.75">
      <c r="B31" s="89" t="s">
        <v>138</v>
      </c>
      <c r="C31" s="90"/>
      <c r="D31" s="133">
        <v>9.820999950170517E-2</v>
      </c>
      <c r="E31" s="133">
        <v>8.2060001790523529E-2</v>
      </c>
      <c r="F31" s="133">
        <v>8.4540002048015594E-2</v>
      </c>
      <c r="G31" s="133">
        <v>8.6249999701976776E-2</v>
      </c>
      <c r="H31" s="45"/>
    </row>
    <row r="32" spans="2:8" s="46" customFormat="1" ht="12.75">
      <c r="B32" s="135" t="s">
        <v>139</v>
      </c>
      <c r="C32" s="86"/>
      <c r="D32" s="132">
        <v>0.10997000336647034</v>
      </c>
      <c r="E32" s="132">
        <v>9.7280003130435944E-2</v>
      </c>
      <c r="F32" s="132">
        <v>9.2249996960163116E-2</v>
      </c>
      <c r="G32" s="132">
        <v>0.11085999757051468</v>
      </c>
      <c r="H32" s="45"/>
    </row>
    <row r="33" spans="2:8" s="46" customFormat="1" ht="12.75">
      <c r="B33" s="135" t="s">
        <v>141</v>
      </c>
      <c r="C33" s="86"/>
      <c r="D33" s="132">
        <v>7.4129998683929443E-2</v>
      </c>
      <c r="E33" s="132">
        <v>7.3349997401237488E-2</v>
      </c>
      <c r="F33" s="132">
        <v>6.549999862909317E-2</v>
      </c>
      <c r="G33" s="132">
        <v>0.10625000298023224</v>
      </c>
      <c r="H33" s="45"/>
    </row>
    <row r="34" spans="2:8" s="46" customFormat="1" ht="12.75">
      <c r="B34" s="135" t="s">
        <v>142</v>
      </c>
      <c r="C34" s="86"/>
      <c r="D34" s="132">
        <v>8.9529998600482941E-2</v>
      </c>
      <c r="E34" s="132">
        <v>8.4959998726844788E-2</v>
      </c>
      <c r="F34" s="132">
        <v>7.6119996607303619E-2</v>
      </c>
      <c r="G34" s="132">
        <v>7.8139998018741608E-2</v>
      </c>
      <c r="H34" s="45"/>
    </row>
    <row r="35" spans="2:8" s="46" customFormat="1" ht="12.75">
      <c r="B35" s="92" t="s">
        <v>143</v>
      </c>
      <c r="C35" s="93"/>
      <c r="D35" s="134">
        <v>8.4190003573894501E-2</v>
      </c>
      <c r="E35" s="134">
        <v>8.2999996840953827E-2</v>
      </c>
      <c r="F35" s="134">
        <v>5.0710000097751617E-2</v>
      </c>
      <c r="G35" s="134">
        <v>0.11048000305891037</v>
      </c>
      <c r="H35" s="45"/>
    </row>
    <row r="36" spans="2:8" s="46" customFormat="1" ht="6" customHeight="1">
      <c r="B36" s="135"/>
      <c r="C36" s="86"/>
      <c r="D36" s="132"/>
      <c r="E36" s="132"/>
      <c r="F36" s="132"/>
      <c r="G36" s="132"/>
      <c r="H36" s="45"/>
    </row>
    <row r="37" spans="2:8" s="46" customFormat="1" ht="12.75">
      <c r="B37" s="57" t="s">
        <v>230</v>
      </c>
      <c r="C37" s="86"/>
      <c r="D37" s="132"/>
      <c r="E37" s="132"/>
      <c r="F37" s="132"/>
      <c r="G37" s="132"/>
      <c r="H37" s="45"/>
    </row>
    <row r="38" spans="2:8" s="46" customFormat="1" ht="12.75">
      <c r="B38" s="89" t="s">
        <v>231</v>
      </c>
      <c r="C38" s="90"/>
      <c r="D38" s="133">
        <v>9.4679996371269226E-2</v>
      </c>
      <c r="E38" s="133">
        <v>8.2299999892711639E-2</v>
      </c>
      <c r="F38" s="133">
        <v>7.2429999709129333E-2</v>
      </c>
      <c r="G38" s="133">
        <v>8.3420000970363617E-2</v>
      </c>
      <c r="H38" s="45"/>
    </row>
    <row r="39" spans="2:8" s="46" customFormat="1" ht="12.75">
      <c r="B39" s="135" t="s">
        <v>232</v>
      </c>
      <c r="C39" s="86"/>
      <c r="D39" s="132">
        <v>9.0870000422000885E-2</v>
      </c>
      <c r="E39" s="132">
        <v>0.11044000089168549</v>
      </c>
      <c r="F39" s="132">
        <v>8.2719996571540833E-2</v>
      </c>
      <c r="G39" s="132">
        <v>0.13725000619888306</v>
      </c>
      <c r="H39" s="45"/>
    </row>
    <row r="40" spans="2:8" s="46" customFormat="1" ht="12.75">
      <c r="B40" s="92" t="s">
        <v>233</v>
      </c>
      <c r="C40" s="93"/>
      <c r="D40" s="134">
        <v>0.10672999918460846</v>
      </c>
      <c r="E40" s="134">
        <v>8.1359997391700745E-2</v>
      </c>
      <c r="F40" s="134">
        <v>8.0040000379085541E-2</v>
      </c>
      <c r="G40" s="134">
        <v>7.7480003237724304E-2</v>
      </c>
      <c r="H40" s="45"/>
    </row>
    <row r="41" spans="2:8" s="46" customFormat="1" ht="6" customHeight="1">
      <c r="B41" s="135"/>
      <c r="C41" s="86"/>
      <c r="D41" s="132"/>
      <c r="E41" s="132"/>
      <c r="F41" s="132"/>
      <c r="G41" s="132"/>
      <c r="H41" s="45"/>
    </row>
    <row r="42" spans="2:8" s="46" customFormat="1" ht="14.25">
      <c r="B42" s="57" t="s">
        <v>185</v>
      </c>
      <c r="C42" s="86"/>
      <c r="D42" s="132"/>
      <c r="E42" s="132"/>
      <c r="F42" s="132"/>
      <c r="G42" s="132"/>
      <c r="H42" s="45"/>
    </row>
    <row r="43" spans="2:8" s="46" customFormat="1" ht="12.75">
      <c r="B43" s="89" t="s">
        <v>186</v>
      </c>
      <c r="C43" s="90"/>
      <c r="D43" s="133">
        <v>9.651000052690506E-2</v>
      </c>
      <c r="E43" s="133">
        <v>9.8700001835823059E-2</v>
      </c>
      <c r="F43" s="133">
        <v>0.10598000138998032</v>
      </c>
      <c r="G43" s="133">
        <v>0.12735000252723694</v>
      </c>
      <c r="H43" s="45"/>
    </row>
    <row r="44" spans="2:8" s="46" customFormat="1" ht="12.75">
      <c r="B44" s="135" t="s">
        <v>187</v>
      </c>
      <c r="C44" s="86"/>
      <c r="D44" s="132">
        <v>9.7350001335144043E-2</v>
      </c>
      <c r="E44" s="132">
        <v>8.3389997482299805E-2</v>
      </c>
      <c r="F44" s="132">
        <v>7.4940003454685211E-2</v>
      </c>
      <c r="G44" s="132">
        <v>8.4329999983310699E-2</v>
      </c>
      <c r="H44" s="45"/>
    </row>
    <row r="45" spans="2:8" s="46" customFormat="1" ht="12.75">
      <c r="B45" s="92" t="s">
        <v>188</v>
      </c>
      <c r="C45" s="93"/>
      <c r="D45" s="134">
        <v>6.2820002436637878E-2</v>
      </c>
      <c r="E45" s="134">
        <v>7.4369996786117554E-2</v>
      </c>
      <c r="F45" s="134">
        <v>4.3790001422166824E-2</v>
      </c>
      <c r="G45" s="134">
        <v>6.015000119805336E-2</v>
      </c>
      <c r="H45" s="45"/>
    </row>
    <row r="46" spans="2:8" s="46" customFormat="1" ht="6" customHeight="1">
      <c r="B46" s="135"/>
      <c r="C46" s="86"/>
      <c r="D46" s="132"/>
      <c r="E46" s="132"/>
      <c r="F46" s="132"/>
      <c r="G46" s="132"/>
      <c r="H46" s="45"/>
    </row>
    <row r="47" spans="2:8" s="46" customFormat="1" ht="12.75">
      <c r="B47" s="57" t="s">
        <v>234</v>
      </c>
      <c r="C47" s="137"/>
      <c r="D47" s="132"/>
      <c r="E47" s="132"/>
      <c r="F47" s="132"/>
      <c r="G47" s="132"/>
      <c r="H47" s="45"/>
    </row>
    <row r="48" spans="2:8" s="46" customFormat="1" ht="12.75">
      <c r="B48" s="199" t="s">
        <v>235</v>
      </c>
      <c r="C48" s="200"/>
      <c r="D48" s="133">
        <v>7.4459999799728394E-2</v>
      </c>
      <c r="E48" s="133">
        <v>7.1529999375343323E-2</v>
      </c>
      <c r="F48" s="133">
        <v>6.7809998989105225E-2</v>
      </c>
      <c r="G48" s="133">
        <v>7.1319997310638428E-2</v>
      </c>
      <c r="H48" s="45"/>
    </row>
    <row r="49" spans="2:9" s="46" customFormat="1" ht="12.75">
      <c r="B49" s="201" t="s">
        <v>236</v>
      </c>
      <c r="C49" s="202"/>
      <c r="D49" s="134">
        <v>0.11593999713659286</v>
      </c>
      <c r="E49" s="134">
        <v>9.8190002143383026E-2</v>
      </c>
      <c r="F49" s="134">
        <v>8.6850002408027649E-2</v>
      </c>
      <c r="G49" s="134">
        <v>0.10746999830007553</v>
      </c>
      <c r="H49" s="45"/>
    </row>
    <row r="50" spans="2:9" s="46" customFormat="1" ht="6" customHeight="1">
      <c r="B50" s="203"/>
      <c r="C50" s="137"/>
      <c r="D50" s="132"/>
      <c r="E50" s="132"/>
      <c r="F50" s="132"/>
      <c r="G50" s="132"/>
      <c r="H50" s="45"/>
    </row>
    <row r="51" spans="2:9" s="46" customFormat="1" ht="12.75">
      <c r="B51" s="57" t="s">
        <v>133</v>
      </c>
      <c r="C51" s="204"/>
      <c r="D51" s="132"/>
      <c r="E51" s="132"/>
      <c r="F51" s="132"/>
      <c r="G51" s="132"/>
      <c r="H51" s="45"/>
    </row>
    <row r="52" spans="2:9" s="46" customFormat="1" ht="12.75">
      <c r="B52" s="199" t="s">
        <v>134</v>
      </c>
      <c r="C52" s="200"/>
      <c r="D52" s="133">
        <v>8.7920002639293671E-2</v>
      </c>
      <c r="E52" s="133">
        <v>8.2000002264976501E-2</v>
      </c>
      <c r="F52" s="133">
        <v>7.5379997491836548E-2</v>
      </c>
      <c r="G52" s="133">
        <v>8.0289997160434723E-2</v>
      </c>
      <c r="H52" s="45"/>
    </row>
    <row r="53" spans="2:9" s="46" customFormat="1" ht="12.75">
      <c r="B53" s="201" t="s">
        <v>136</v>
      </c>
      <c r="C53" s="202"/>
      <c r="D53" s="134">
        <v>0.12590000033378601</v>
      </c>
      <c r="E53" s="134">
        <v>9.7750000655651093E-2</v>
      </c>
      <c r="F53" s="134">
        <v>8.8909998536109924E-2</v>
      </c>
      <c r="G53" s="134">
        <v>0.11366999894380569</v>
      </c>
      <c r="H53" s="45"/>
    </row>
    <row r="54" spans="2:9" s="46" customFormat="1" ht="12.75">
      <c r="B54" s="45"/>
      <c r="C54" s="45"/>
      <c r="D54" s="139"/>
      <c r="E54" s="139"/>
      <c r="F54" s="139"/>
      <c r="G54" s="139"/>
      <c r="H54" s="45"/>
    </row>
    <row r="55" spans="2:9" s="46" customFormat="1" ht="25.5" customHeight="1">
      <c r="B55" s="115" t="s">
        <v>320</v>
      </c>
      <c r="C55" s="267"/>
      <c r="D55" s="267"/>
      <c r="E55" s="267"/>
      <c r="F55" s="267"/>
      <c r="G55" s="267"/>
      <c r="H55" s="45"/>
    </row>
    <row r="56" spans="2:9" s="46" customFormat="1" ht="12.75">
      <c r="B56" s="45"/>
      <c r="C56" s="45" t="s">
        <v>321</v>
      </c>
      <c r="D56" s="45" t="s">
        <v>322</v>
      </c>
      <c r="E56" s="45"/>
      <c r="F56" s="45"/>
      <c r="G56" s="45"/>
      <c r="H56" s="45"/>
    </row>
    <row r="57" spans="2:9" s="46" customFormat="1" ht="12.75">
      <c r="B57" s="45"/>
      <c r="C57" s="45" t="s">
        <v>323</v>
      </c>
      <c r="D57" s="45" t="s">
        <v>324</v>
      </c>
      <c r="E57" s="45"/>
      <c r="F57" s="45" t="s">
        <v>325</v>
      </c>
      <c r="G57" s="45"/>
      <c r="H57" s="45"/>
    </row>
    <row r="58" spans="2:9" s="46" customFormat="1" ht="25.5" customHeight="1">
      <c r="B58" s="268" t="s">
        <v>326</v>
      </c>
      <c r="C58" s="269"/>
      <c r="D58" s="269"/>
      <c r="E58" s="269"/>
      <c r="F58" s="269"/>
      <c r="G58" s="269"/>
      <c r="H58" s="124"/>
      <c r="I58" s="270"/>
    </row>
    <row r="59" spans="2:9" s="46" customFormat="1" ht="14.25" customHeight="1">
      <c r="B59" s="115" t="s">
        <v>103</v>
      </c>
      <c r="C59" s="115"/>
      <c r="D59" s="115"/>
      <c r="E59" s="115"/>
      <c r="F59" s="115"/>
      <c r="G59" s="115"/>
      <c r="H59" s="124"/>
      <c r="I59" s="270"/>
    </row>
    <row r="60" spans="2:9" s="46" customFormat="1" ht="12.75" customHeight="1">
      <c r="B60" s="209" t="s">
        <v>190</v>
      </c>
      <c r="C60" s="146"/>
      <c r="D60" s="146"/>
      <c r="E60" s="146"/>
      <c r="F60" s="146"/>
      <c r="G60" s="146"/>
      <c r="H60" s="45"/>
    </row>
    <row r="61" spans="2:9" s="46" customFormat="1" ht="12.75">
      <c r="B61" s="45"/>
      <c r="C61" s="45"/>
      <c r="D61" s="45"/>
      <c r="E61" s="45"/>
      <c r="F61" s="45"/>
      <c r="G61" s="45"/>
      <c r="H61" s="45"/>
    </row>
    <row r="62" spans="2:9" s="46" customFormat="1" ht="12.75">
      <c r="B62" s="45" t="s">
        <v>101</v>
      </c>
      <c r="C62" s="45"/>
      <c r="D62" s="45"/>
      <c r="E62" s="45"/>
      <c r="F62" s="45"/>
      <c r="G62" s="45"/>
      <c r="H62" s="45"/>
    </row>
    <row r="63" spans="2:9" s="46" customFormat="1" ht="12.75">
      <c r="B63" s="45"/>
      <c r="C63" s="45"/>
      <c r="D63" s="45"/>
      <c r="E63" s="45"/>
      <c r="F63" s="45"/>
      <c r="G63" s="45"/>
      <c r="H63" s="45"/>
    </row>
    <row r="64" spans="2:9" s="46" customFormat="1" ht="12.75"/>
  </sheetData>
  <mergeCells count="6">
    <mergeCell ref="B5:G5"/>
    <mergeCell ref="B7:C7"/>
    <mergeCell ref="B55:G55"/>
    <mergeCell ref="B58:G58"/>
    <mergeCell ref="B59:G59"/>
    <mergeCell ref="B60:G60"/>
  </mergeCells>
  <pageMargins left="0.70866141732283472" right="0.70866141732283472" top="0.78740157480314965" bottom="0.78740157480314965"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4"/>
  </sheetPr>
  <dimension ref="A2:Q55"/>
  <sheetViews>
    <sheetView showGridLines="0" zoomScaleNormal="100" workbookViewId="0"/>
  </sheetViews>
  <sheetFormatPr baseColWidth="10" defaultRowHeight="15"/>
  <cols>
    <col min="1" max="2" width="11.42578125" style="2"/>
    <col min="3" max="3" width="17.7109375" style="2" customWidth="1"/>
    <col min="4" max="17" width="9.7109375" style="2" customWidth="1"/>
    <col min="18" max="16384" width="11.42578125" style="2"/>
  </cols>
  <sheetData>
    <row r="2" spans="1:17">
      <c r="A2" s="1"/>
      <c r="B2" s="1"/>
      <c r="C2" s="1"/>
      <c r="D2" s="1"/>
      <c r="E2" s="1"/>
      <c r="F2" s="1"/>
      <c r="G2" s="1"/>
      <c r="H2" s="1"/>
      <c r="I2" s="1"/>
      <c r="J2" s="1"/>
      <c r="K2" s="1"/>
      <c r="L2" s="1"/>
      <c r="M2" s="1"/>
      <c r="N2" s="1"/>
      <c r="O2" s="1"/>
      <c r="P2" s="1"/>
      <c r="Q2" s="1"/>
    </row>
    <row r="3" spans="1:17" ht="26.25">
      <c r="A3" s="1"/>
      <c r="B3" s="35" t="s">
        <v>34</v>
      </c>
      <c r="C3" s="36" t="s">
        <v>35</v>
      </c>
      <c r="D3" s="37"/>
      <c r="E3" s="37"/>
      <c r="F3" s="37"/>
      <c r="G3" s="37"/>
      <c r="H3" s="37"/>
      <c r="I3" s="37"/>
      <c r="J3" s="37"/>
      <c r="K3" s="37"/>
      <c r="L3" s="37"/>
      <c r="M3" s="37"/>
      <c r="N3" s="37"/>
      <c r="O3" s="37"/>
      <c r="P3" s="37"/>
      <c r="Q3" s="37"/>
    </row>
    <row r="4" spans="1:17">
      <c r="A4" s="1"/>
      <c r="B4" s="1"/>
      <c r="C4" s="1"/>
      <c r="D4" s="1"/>
      <c r="E4" s="1"/>
      <c r="F4" s="1"/>
      <c r="G4" s="1"/>
      <c r="H4" s="1"/>
      <c r="I4" s="1"/>
      <c r="J4" s="1"/>
      <c r="K4" s="1"/>
      <c r="L4" s="1"/>
      <c r="M4" s="1"/>
      <c r="N4" s="1"/>
      <c r="O4" s="1"/>
      <c r="P4" s="1"/>
      <c r="Q4" s="1"/>
    </row>
    <row r="5" spans="1:17">
      <c r="A5" s="1"/>
      <c r="B5" s="40" t="s">
        <v>327</v>
      </c>
      <c r="C5" s="40"/>
      <c r="D5" s="40"/>
      <c r="E5" s="40"/>
      <c r="F5" s="40"/>
      <c r="G5" s="39"/>
      <c r="H5" s="39"/>
      <c r="I5" s="39"/>
      <c r="J5" s="39"/>
      <c r="K5" s="39"/>
      <c r="L5" s="39"/>
      <c r="M5" s="39"/>
      <c r="N5" s="39"/>
      <c r="O5" s="39"/>
      <c r="P5" s="39"/>
      <c r="Q5" s="39"/>
    </row>
    <row r="6" spans="1:17">
      <c r="A6" s="1"/>
      <c r="B6" s="1"/>
      <c r="C6" s="1"/>
      <c r="D6" s="1"/>
      <c r="E6" s="1"/>
      <c r="F6" s="1"/>
      <c r="G6" s="1"/>
      <c r="H6" s="1"/>
      <c r="I6" s="1"/>
      <c r="J6" s="1"/>
      <c r="K6" s="1"/>
      <c r="L6" s="1"/>
      <c r="M6" s="1"/>
      <c r="N6" s="1"/>
      <c r="O6" s="1"/>
      <c r="P6" s="1"/>
      <c r="Q6" s="1"/>
    </row>
    <row r="7" spans="1:17" ht="30" customHeight="1">
      <c r="A7" s="1"/>
      <c r="B7" s="150" t="s">
        <v>328</v>
      </c>
      <c r="C7" s="151"/>
      <c r="D7" s="48">
        <v>1995</v>
      </c>
      <c r="E7" s="48">
        <v>2000</v>
      </c>
      <c r="F7" s="48">
        <v>2005</v>
      </c>
      <c r="G7" s="48">
        <v>2006</v>
      </c>
      <c r="H7" s="48">
        <v>2007</v>
      </c>
      <c r="I7" s="48">
        <v>2008</v>
      </c>
      <c r="J7" s="48">
        <v>2009</v>
      </c>
      <c r="K7" s="48">
        <v>2010</v>
      </c>
      <c r="L7" s="48">
        <v>2011</v>
      </c>
      <c r="M7" s="48">
        <v>2012</v>
      </c>
      <c r="N7" s="48">
        <v>2013</v>
      </c>
      <c r="O7" s="48" t="s">
        <v>184</v>
      </c>
      <c r="P7" s="48">
        <v>2015</v>
      </c>
      <c r="Q7" s="48">
        <v>2016</v>
      </c>
    </row>
    <row r="8" spans="1:17">
      <c r="A8" s="1"/>
      <c r="B8" s="55"/>
      <c r="C8" s="129"/>
      <c r="D8" s="130"/>
      <c r="E8" s="130"/>
      <c r="F8" s="45"/>
      <c r="G8" s="45"/>
      <c r="H8" s="130"/>
      <c r="I8" s="130"/>
      <c r="J8" s="45"/>
      <c r="K8" s="45"/>
      <c r="L8" s="45"/>
      <c r="M8" s="45"/>
      <c r="N8" s="45"/>
      <c r="O8" s="45"/>
      <c r="P8" s="45"/>
      <c r="Q8" s="45"/>
    </row>
    <row r="9" spans="1:17">
      <c r="A9" s="1"/>
      <c r="B9" s="78" t="s">
        <v>117</v>
      </c>
      <c r="C9" s="271"/>
      <c r="D9" s="131">
        <v>0.30098000168800354</v>
      </c>
      <c r="E9" s="131">
        <v>0.36226999759674072</v>
      </c>
      <c r="F9" s="131">
        <v>0.3530299961566925</v>
      </c>
      <c r="G9" s="131">
        <v>0.40382000803947449</v>
      </c>
      <c r="H9" s="131">
        <v>0.366239994764328</v>
      </c>
      <c r="I9" s="131">
        <v>0.33366000652313232</v>
      </c>
      <c r="J9" s="131">
        <v>0.34483999013900757</v>
      </c>
      <c r="K9" s="131">
        <v>0.37523001432418823</v>
      </c>
      <c r="L9" s="131">
        <v>0.3840700089931488</v>
      </c>
      <c r="M9" s="131">
        <v>0.37843000888824463</v>
      </c>
      <c r="N9" s="131">
        <v>0.35822999477386475</v>
      </c>
      <c r="O9" s="131">
        <v>0.41391000151634216</v>
      </c>
      <c r="P9" s="131">
        <v>0.37849000096321106</v>
      </c>
      <c r="Q9" s="131">
        <v>0.40529999136924744</v>
      </c>
    </row>
    <row r="10" spans="1:17" ht="6" customHeight="1">
      <c r="A10" s="1"/>
      <c r="B10" s="57"/>
      <c r="C10" s="86"/>
      <c r="D10" s="132"/>
      <c r="E10" s="132"/>
      <c r="F10" s="132"/>
      <c r="G10" s="132"/>
      <c r="H10" s="132"/>
      <c r="I10" s="132"/>
      <c r="J10" s="132"/>
      <c r="K10" s="132"/>
      <c r="L10" s="132"/>
      <c r="M10" s="132"/>
      <c r="N10" s="132"/>
      <c r="O10" s="132"/>
      <c r="P10" s="132"/>
      <c r="Q10" s="132"/>
    </row>
    <row r="11" spans="1:17">
      <c r="A11" s="1"/>
      <c r="B11" s="57" t="s">
        <v>118</v>
      </c>
      <c r="C11" s="86"/>
      <c r="D11" s="132"/>
      <c r="E11" s="132"/>
      <c r="F11" s="132"/>
      <c r="G11" s="132"/>
      <c r="H11" s="132"/>
      <c r="I11" s="132"/>
      <c r="J11" s="132"/>
      <c r="K11" s="132"/>
      <c r="L11" s="132"/>
      <c r="M11" s="132"/>
      <c r="N11" s="132"/>
      <c r="O11" s="132"/>
      <c r="P11" s="132"/>
      <c r="Q11" s="132"/>
    </row>
    <row r="12" spans="1:17">
      <c r="A12" s="1"/>
      <c r="B12" s="89" t="s">
        <v>119</v>
      </c>
      <c r="C12" s="90"/>
      <c r="D12" s="133">
        <v>0.39388000965118408</v>
      </c>
      <c r="E12" s="133">
        <v>0.45614001154899597</v>
      </c>
      <c r="F12" s="133">
        <v>0.44622999429702759</v>
      </c>
      <c r="G12" s="133">
        <v>0.50231999158859253</v>
      </c>
      <c r="H12" s="133">
        <v>0.45864000916481018</v>
      </c>
      <c r="I12" s="133">
        <v>0.42664998769760132</v>
      </c>
      <c r="J12" s="133">
        <v>0.43709999322891235</v>
      </c>
      <c r="K12" s="133">
        <v>0.46718001365661621</v>
      </c>
      <c r="L12" s="133">
        <v>0.47536998987197876</v>
      </c>
      <c r="M12" s="133">
        <v>0.46595999598503113</v>
      </c>
      <c r="N12" s="133">
        <v>0.44876998662948608</v>
      </c>
      <c r="O12" s="133">
        <v>0.51374000310897827</v>
      </c>
      <c r="P12" s="133">
        <v>0.47038999199867249</v>
      </c>
      <c r="Q12" s="133">
        <v>0.4960399866104126</v>
      </c>
    </row>
    <row r="13" spans="1:17">
      <c r="A13" s="1"/>
      <c r="B13" s="92" t="s">
        <v>120</v>
      </c>
      <c r="C13" s="93"/>
      <c r="D13" s="134">
        <v>0.21478000283241272</v>
      </c>
      <c r="E13" s="134">
        <v>0.27432999014854431</v>
      </c>
      <c r="F13" s="134">
        <v>0.26473000645637512</v>
      </c>
      <c r="G13" s="134">
        <v>0.31060001254081726</v>
      </c>
      <c r="H13" s="134">
        <v>0.27891999483108521</v>
      </c>
      <c r="I13" s="134">
        <v>0.24564999341964722</v>
      </c>
      <c r="J13" s="134">
        <v>0.2571600079536438</v>
      </c>
      <c r="K13" s="134">
        <v>0.28777000308036804</v>
      </c>
      <c r="L13" s="134">
        <v>0.29631000757217407</v>
      </c>
      <c r="M13" s="134">
        <v>0.29403001070022583</v>
      </c>
      <c r="N13" s="134">
        <v>0.2712399959564209</v>
      </c>
      <c r="O13" s="134">
        <v>0.3186199963092804</v>
      </c>
      <c r="P13" s="134">
        <v>0.29054000973701477</v>
      </c>
      <c r="Q13" s="134">
        <v>0.31825000047683716</v>
      </c>
    </row>
    <row r="14" spans="1:17" ht="6" customHeight="1">
      <c r="A14" s="1"/>
      <c r="B14" s="135"/>
      <c r="C14" s="86"/>
      <c r="D14" s="132"/>
      <c r="E14" s="132"/>
      <c r="F14" s="132"/>
      <c r="G14" s="132"/>
      <c r="H14" s="132"/>
      <c r="I14" s="132"/>
      <c r="J14" s="132"/>
      <c r="K14" s="132"/>
      <c r="L14" s="132"/>
      <c r="M14" s="132"/>
      <c r="N14" s="132"/>
      <c r="O14" s="132"/>
      <c r="P14" s="132"/>
      <c r="Q14" s="132"/>
    </row>
    <row r="15" spans="1:17">
      <c r="A15" s="1"/>
      <c r="B15" s="57" t="s">
        <v>227</v>
      </c>
      <c r="C15" s="86"/>
      <c r="D15" s="132"/>
      <c r="E15" s="132"/>
      <c r="F15" s="132"/>
      <c r="G15" s="132"/>
      <c r="H15" s="132"/>
      <c r="I15" s="132"/>
      <c r="J15" s="132"/>
      <c r="K15" s="132"/>
      <c r="L15" s="132"/>
      <c r="M15" s="132"/>
      <c r="N15" s="132"/>
      <c r="O15" s="132"/>
      <c r="P15" s="132"/>
      <c r="Q15" s="132"/>
    </row>
    <row r="16" spans="1:17">
      <c r="A16" s="1"/>
      <c r="B16" s="89" t="s">
        <v>228</v>
      </c>
      <c r="C16" s="90"/>
      <c r="D16" s="133">
        <v>0.30632001161575317</v>
      </c>
      <c r="E16" s="133">
        <v>0.36823999881744385</v>
      </c>
      <c r="F16" s="133">
        <v>0.35341000556945801</v>
      </c>
      <c r="G16" s="133">
        <v>0.40404000878334045</v>
      </c>
      <c r="H16" s="133">
        <v>0.37068000435829163</v>
      </c>
      <c r="I16" s="133">
        <v>0.33730000257492065</v>
      </c>
      <c r="J16" s="133">
        <v>0.35032001137733459</v>
      </c>
      <c r="K16" s="133">
        <v>0.3775399923324585</v>
      </c>
      <c r="L16" s="133">
        <v>0.38716998696327209</v>
      </c>
      <c r="M16" s="133">
        <v>0.38299000263214111</v>
      </c>
      <c r="N16" s="133">
        <v>0.36566999554634094</v>
      </c>
      <c r="O16" s="133">
        <v>0.42423000931739807</v>
      </c>
      <c r="P16" s="133">
        <v>0.38624000549316406</v>
      </c>
      <c r="Q16" s="133">
        <v>0.41170001029968262</v>
      </c>
    </row>
    <row r="17" spans="1:17">
      <c r="A17" s="1"/>
      <c r="B17" s="92" t="s">
        <v>229</v>
      </c>
      <c r="C17" s="93"/>
      <c r="D17" s="134">
        <v>0.27867001295089722</v>
      </c>
      <c r="E17" s="134">
        <v>0.33755001425743103</v>
      </c>
      <c r="F17" s="134">
        <v>0.35135000944137573</v>
      </c>
      <c r="G17" s="134">
        <v>0.40288001298904419</v>
      </c>
      <c r="H17" s="134">
        <v>0.34716001152992249</v>
      </c>
      <c r="I17" s="134">
        <v>0.31764000654220581</v>
      </c>
      <c r="J17" s="134">
        <v>0.32104998826980591</v>
      </c>
      <c r="K17" s="134">
        <v>0.36487999558448792</v>
      </c>
      <c r="L17" s="134">
        <v>0.37042999267578125</v>
      </c>
      <c r="M17" s="134">
        <v>0.35787001252174377</v>
      </c>
      <c r="N17" s="134">
        <v>0.32339999079704285</v>
      </c>
      <c r="O17" s="134">
        <v>0.36607998609542847</v>
      </c>
      <c r="P17" s="134">
        <v>0.34202998876571655</v>
      </c>
      <c r="Q17" s="134">
        <v>0.37516000866889954</v>
      </c>
    </row>
    <row r="18" spans="1:17" ht="6" customHeight="1">
      <c r="A18" s="1"/>
      <c r="B18" s="135"/>
      <c r="C18" s="86"/>
      <c r="D18" s="132"/>
      <c r="E18" s="132"/>
      <c r="F18" s="132"/>
      <c r="G18" s="132"/>
      <c r="H18" s="132"/>
      <c r="I18" s="132"/>
      <c r="J18" s="132"/>
      <c r="K18" s="132"/>
      <c r="L18" s="132"/>
      <c r="M18" s="132"/>
      <c r="N18" s="132"/>
      <c r="O18" s="132"/>
      <c r="P18" s="132"/>
      <c r="Q18" s="132"/>
    </row>
    <row r="19" spans="1:17">
      <c r="A19" s="1"/>
      <c r="B19" s="57" t="s">
        <v>121</v>
      </c>
      <c r="C19" s="86"/>
      <c r="D19" s="132"/>
      <c r="E19" s="132"/>
      <c r="F19" s="132"/>
      <c r="G19" s="132"/>
      <c r="H19" s="132"/>
      <c r="I19" s="132"/>
      <c r="J19" s="132"/>
      <c r="K19" s="132"/>
      <c r="L19" s="132"/>
      <c r="M19" s="132"/>
      <c r="N19" s="132"/>
      <c r="O19" s="132"/>
      <c r="P19" s="132"/>
      <c r="Q19" s="132"/>
    </row>
    <row r="20" spans="1:17">
      <c r="A20" s="1"/>
      <c r="B20" s="89" t="s">
        <v>123</v>
      </c>
      <c r="C20" s="90"/>
      <c r="D20" s="133">
        <v>0.16840000450611115</v>
      </c>
      <c r="E20" s="133">
        <v>0.23535999655723572</v>
      </c>
      <c r="F20" s="133">
        <v>0.20962999761104584</v>
      </c>
      <c r="G20" s="133">
        <v>0.25918000936508179</v>
      </c>
      <c r="H20" s="133">
        <v>0.21568000316619873</v>
      </c>
      <c r="I20" s="133">
        <v>0.18684999644756317</v>
      </c>
      <c r="J20" s="133">
        <v>0.19058999419212341</v>
      </c>
      <c r="K20" s="133">
        <v>0.24470999836921692</v>
      </c>
      <c r="L20" s="133">
        <v>0.2607400119304657</v>
      </c>
      <c r="M20" s="133">
        <v>0.25350001454353333</v>
      </c>
      <c r="N20" s="133">
        <v>0.25003999471664429</v>
      </c>
      <c r="O20" s="133">
        <v>0.29771998524665833</v>
      </c>
      <c r="P20" s="133">
        <v>0.26815000176429749</v>
      </c>
      <c r="Q20" s="133">
        <v>0.29014000296592712</v>
      </c>
    </row>
    <row r="21" spans="1:17">
      <c r="A21" s="1"/>
      <c r="B21" s="135" t="s">
        <v>124</v>
      </c>
      <c r="C21" s="86"/>
      <c r="D21" s="132">
        <v>0.27753999829292297</v>
      </c>
      <c r="E21" s="132">
        <v>0.32286998629570007</v>
      </c>
      <c r="F21" s="132">
        <v>0.30509999394416809</v>
      </c>
      <c r="G21" s="132">
        <v>0.37555000185966492</v>
      </c>
      <c r="H21" s="132">
        <v>0.32519999146461487</v>
      </c>
      <c r="I21" s="132">
        <v>0.28126999735832214</v>
      </c>
      <c r="J21" s="132">
        <v>0.27744999527931213</v>
      </c>
      <c r="K21" s="132">
        <v>0.3216400146484375</v>
      </c>
      <c r="L21" s="132">
        <v>0.33144000172615051</v>
      </c>
      <c r="M21" s="132">
        <v>0.31858000159263611</v>
      </c>
      <c r="N21" s="132">
        <v>0.29482999444007874</v>
      </c>
      <c r="O21" s="132">
        <v>0.35130000114440918</v>
      </c>
      <c r="P21" s="132">
        <v>0.31845000386238098</v>
      </c>
      <c r="Q21" s="132">
        <v>0.35479998588562012</v>
      </c>
    </row>
    <row r="22" spans="1:17">
      <c r="A22" s="1"/>
      <c r="B22" s="135" t="s">
        <v>125</v>
      </c>
      <c r="C22" s="86"/>
      <c r="D22" s="132">
        <v>0.33605000376701355</v>
      </c>
      <c r="E22" s="132">
        <v>0.41798999905586243</v>
      </c>
      <c r="F22" s="132">
        <v>0.41141998767852783</v>
      </c>
      <c r="G22" s="132">
        <v>0.44896000623703003</v>
      </c>
      <c r="H22" s="132">
        <v>0.41212001442909241</v>
      </c>
      <c r="I22" s="132">
        <v>0.38117998838424683</v>
      </c>
      <c r="J22" s="132">
        <v>0.38701999187469482</v>
      </c>
      <c r="K22" s="132">
        <v>0.39708998799324036</v>
      </c>
      <c r="L22" s="132">
        <v>0.38830998539924622</v>
      </c>
      <c r="M22" s="132">
        <v>0.38997998833656311</v>
      </c>
      <c r="N22" s="132">
        <v>0.36142998933792114</v>
      </c>
      <c r="O22" s="132">
        <v>0.41951999068260193</v>
      </c>
      <c r="P22" s="132">
        <v>0.38760998845100403</v>
      </c>
      <c r="Q22" s="132">
        <v>0.41743999719619751</v>
      </c>
    </row>
    <row r="23" spans="1:17">
      <c r="A23" s="1"/>
      <c r="B23" s="92" t="s">
        <v>126</v>
      </c>
      <c r="C23" s="93"/>
      <c r="D23" s="134">
        <v>0.38019999861717224</v>
      </c>
      <c r="E23" s="134">
        <v>0.44652000069618225</v>
      </c>
      <c r="F23" s="134">
        <v>0.45467999577522278</v>
      </c>
      <c r="G23" s="134">
        <v>0.47165000438690186</v>
      </c>
      <c r="H23" s="134">
        <v>0.45454001426696777</v>
      </c>
      <c r="I23" s="134">
        <v>0.43623000383377075</v>
      </c>
      <c r="J23" s="134">
        <v>0.48003000020980835</v>
      </c>
      <c r="K23" s="134">
        <v>0.49285000562667847</v>
      </c>
      <c r="L23" s="134">
        <v>0.4869999885559082</v>
      </c>
      <c r="M23" s="134">
        <v>0.48319000005722046</v>
      </c>
      <c r="N23" s="134">
        <v>0.46761000156402588</v>
      </c>
      <c r="O23" s="134">
        <v>0.54153001308441162</v>
      </c>
      <c r="P23" s="134">
        <v>0.49441999197006226</v>
      </c>
      <c r="Q23" s="134">
        <v>0.50707000494003296</v>
      </c>
    </row>
    <row r="24" spans="1:17" ht="6" customHeight="1">
      <c r="A24" s="1"/>
      <c r="B24" s="135"/>
      <c r="C24" s="86"/>
      <c r="D24" s="132"/>
      <c r="E24" s="132"/>
      <c r="F24" s="132"/>
      <c r="G24" s="132"/>
      <c r="H24" s="132"/>
      <c r="I24" s="132"/>
      <c r="J24" s="132"/>
      <c r="K24" s="132"/>
      <c r="L24" s="132"/>
      <c r="M24" s="132"/>
      <c r="N24" s="132"/>
      <c r="O24" s="132"/>
      <c r="P24" s="132"/>
      <c r="Q24" s="132"/>
    </row>
    <row r="25" spans="1:17">
      <c r="A25" s="1"/>
      <c r="B25" s="57" t="s">
        <v>137</v>
      </c>
      <c r="C25" s="86"/>
      <c r="D25" s="132"/>
      <c r="E25" s="132"/>
      <c r="F25" s="132"/>
      <c r="G25" s="132"/>
      <c r="H25" s="132"/>
      <c r="I25" s="132"/>
      <c r="J25" s="132"/>
      <c r="K25" s="132"/>
      <c r="L25" s="132"/>
      <c r="M25" s="132"/>
      <c r="N25" s="132"/>
      <c r="O25" s="132"/>
      <c r="P25" s="132"/>
      <c r="Q25" s="132"/>
    </row>
    <row r="26" spans="1:17">
      <c r="A26" s="1"/>
      <c r="B26" s="89" t="s">
        <v>138</v>
      </c>
      <c r="C26" s="90"/>
      <c r="D26" s="133">
        <v>0.34880998730659485</v>
      </c>
      <c r="E26" s="133">
        <v>0.41962999105453491</v>
      </c>
      <c r="F26" s="133">
        <v>0.41177999973297119</v>
      </c>
      <c r="G26" s="133">
        <v>0.44065999984741211</v>
      </c>
      <c r="H26" s="133">
        <v>0.41596001386642456</v>
      </c>
      <c r="I26" s="133">
        <v>0.39074000716209412</v>
      </c>
      <c r="J26" s="133">
        <v>0.39454001188278198</v>
      </c>
      <c r="K26" s="133">
        <v>0.41600999236106873</v>
      </c>
      <c r="L26" s="133">
        <v>0.41321000456809998</v>
      </c>
      <c r="M26" s="133">
        <v>0.41650998592376709</v>
      </c>
      <c r="N26" s="133">
        <v>0.39136999845504761</v>
      </c>
      <c r="O26" s="133">
        <v>0.4408000111579895</v>
      </c>
      <c r="P26" s="133">
        <v>0.41389000415802002</v>
      </c>
      <c r="Q26" s="133">
        <v>0.44418001174926758</v>
      </c>
    </row>
    <row r="27" spans="1:17">
      <c r="A27" s="1"/>
      <c r="B27" s="135" t="s">
        <v>139</v>
      </c>
      <c r="C27" s="86"/>
      <c r="D27" s="132">
        <v>0.21468000113964081</v>
      </c>
      <c r="E27" s="132">
        <v>0.27013999223709106</v>
      </c>
      <c r="F27" s="132">
        <v>0.2339400053024292</v>
      </c>
      <c r="G27" s="132">
        <v>0.30397000908851624</v>
      </c>
      <c r="H27" s="132">
        <v>0.24959999322891235</v>
      </c>
      <c r="I27" s="132">
        <v>0.20500999689102173</v>
      </c>
      <c r="J27" s="132">
        <v>0.21769000589847565</v>
      </c>
      <c r="K27" s="132">
        <v>0.25180000066757202</v>
      </c>
      <c r="L27" s="132">
        <v>0.26355999708175659</v>
      </c>
      <c r="M27" s="132">
        <v>0.25927001237869263</v>
      </c>
      <c r="N27" s="132">
        <v>0.24546000361442566</v>
      </c>
      <c r="O27" s="132">
        <v>0.30098998546600342</v>
      </c>
      <c r="P27" s="132">
        <v>0.26212000846862793</v>
      </c>
      <c r="Q27" s="132">
        <v>0.31505000591278076</v>
      </c>
    </row>
    <row r="28" spans="1:17">
      <c r="A28" s="1"/>
      <c r="B28" s="135" t="s">
        <v>141</v>
      </c>
      <c r="C28" s="86"/>
      <c r="D28" s="132">
        <v>0.28044000267982483</v>
      </c>
      <c r="E28" s="132">
        <v>0.34525001049041748</v>
      </c>
      <c r="F28" s="132">
        <v>0.29587000608444214</v>
      </c>
      <c r="G28" s="132">
        <v>0.3523699939250946</v>
      </c>
      <c r="H28" s="132">
        <v>0.31733998656272888</v>
      </c>
      <c r="I28" s="132">
        <v>0.2740199863910675</v>
      </c>
      <c r="J28" s="132">
        <v>0.27039000391960144</v>
      </c>
      <c r="K28" s="132">
        <v>0.32422000169754028</v>
      </c>
      <c r="L28" s="132">
        <v>0.34595000743865967</v>
      </c>
      <c r="M28" s="132">
        <v>0.34070000052452087</v>
      </c>
      <c r="N28" s="132">
        <v>0.30076000094413757</v>
      </c>
      <c r="O28" s="132">
        <v>0.37463000416755676</v>
      </c>
      <c r="P28" s="132">
        <v>0.34171000123023987</v>
      </c>
      <c r="Q28" s="132">
        <v>0.35583999752998352</v>
      </c>
    </row>
    <row r="29" spans="1:17">
      <c r="A29" s="1"/>
      <c r="B29" s="135" t="s">
        <v>142</v>
      </c>
      <c r="C29" s="86"/>
      <c r="D29" s="132">
        <v>0.2611599862575531</v>
      </c>
      <c r="E29" s="132">
        <v>0.30000999569892883</v>
      </c>
      <c r="F29" s="132">
        <v>0.29818999767303467</v>
      </c>
      <c r="G29" s="132">
        <v>0.37727999687194824</v>
      </c>
      <c r="H29" s="132">
        <v>0.31902998685836792</v>
      </c>
      <c r="I29" s="132">
        <v>0.27766001224517822</v>
      </c>
      <c r="J29" s="132">
        <v>0.28042000532150269</v>
      </c>
      <c r="K29" s="132">
        <v>0.32374000549316406</v>
      </c>
      <c r="L29" s="132">
        <v>0.33024001121520996</v>
      </c>
      <c r="M29" s="132">
        <v>0.32791998982429504</v>
      </c>
      <c r="N29" s="132">
        <v>0.29576998949050903</v>
      </c>
      <c r="O29" s="132">
        <v>0.34171000123023987</v>
      </c>
      <c r="P29" s="132">
        <v>0.32993999123573303</v>
      </c>
      <c r="Q29" s="132">
        <v>0.34200999140739441</v>
      </c>
    </row>
    <row r="30" spans="1:17">
      <c r="A30" s="1"/>
      <c r="B30" s="92" t="s">
        <v>143</v>
      </c>
      <c r="C30" s="93"/>
      <c r="D30" s="134">
        <v>0.23904000222682953</v>
      </c>
      <c r="E30" s="134">
        <v>0.2787800133228302</v>
      </c>
      <c r="F30" s="134">
        <v>0.26006001234054565</v>
      </c>
      <c r="G30" s="134">
        <v>0.31935998797416687</v>
      </c>
      <c r="H30" s="134">
        <v>0.28132998943328857</v>
      </c>
      <c r="I30" s="134">
        <v>0.27926000952720642</v>
      </c>
      <c r="J30" s="134">
        <v>0.26161998510360718</v>
      </c>
      <c r="K30" s="134">
        <v>0.30715999007225037</v>
      </c>
      <c r="L30" s="134">
        <v>0.28275999426841736</v>
      </c>
      <c r="M30" s="134">
        <v>0.27417999505996704</v>
      </c>
      <c r="N30" s="134">
        <v>0.27974000573158264</v>
      </c>
      <c r="O30" s="134">
        <v>0.37553000450134277</v>
      </c>
      <c r="P30" s="134">
        <v>0.34817999601364136</v>
      </c>
      <c r="Q30" s="134">
        <v>0.37176001071929932</v>
      </c>
    </row>
    <row r="31" spans="1:17" ht="6" customHeight="1">
      <c r="A31" s="1"/>
      <c r="B31" s="135"/>
      <c r="C31" s="86"/>
      <c r="D31" s="132"/>
      <c r="E31" s="132"/>
      <c r="F31" s="132"/>
      <c r="G31" s="132"/>
      <c r="H31" s="132"/>
      <c r="I31" s="132"/>
      <c r="J31" s="132"/>
      <c r="K31" s="132"/>
      <c r="L31" s="132"/>
      <c r="M31" s="132"/>
      <c r="N31" s="132"/>
      <c r="O31" s="132"/>
      <c r="P31" s="132"/>
      <c r="Q31" s="132"/>
    </row>
    <row r="32" spans="1:17">
      <c r="A32" s="1"/>
      <c r="B32" s="57" t="s">
        <v>127</v>
      </c>
      <c r="C32" s="86"/>
      <c r="D32" s="132"/>
      <c r="E32" s="132"/>
      <c r="F32" s="132"/>
      <c r="G32" s="132"/>
      <c r="H32" s="132"/>
      <c r="I32" s="132"/>
      <c r="J32" s="132"/>
      <c r="K32" s="132"/>
      <c r="L32" s="132"/>
      <c r="M32" s="132"/>
      <c r="N32" s="132"/>
      <c r="O32" s="132"/>
      <c r="P32" s="132"/>
      <c r="Q32" s="132"/>
    </row>
    <row r="33" spans="1:17">
      <c r="A33" s="1"/>
      <c r="B33" s="89" t="s">
        <v>231</v>
      </c>
      <c r="C33" s="90"/>
      <c r="D33" s="133">
        <v>0.31262999773025513</v>
      </c>
      <c r="E33" s="133">
        <v>0.36267998814582825</v>
      </c>
      <c r="F33" s="133">
        <v>0.34979000687599182</v>
      </c>
      <c r="G33" s="133">
        <v>0.41953000426292419</v>
      </c>
      <c r="H33" s="133">
        <v>0.3665199875831604</v>
      </c>
      <c r="I33" s="133">
        <v>0.32445999979972839</v>
      </c>
      <c r="J33" s="133">
        <v>0.32425999641418457</v>
      </c>
      <c r="K33" s="133">
        <v>0.35635000467300415</v>
      </c>
      <c r="L33" s="133">
        <v>0.35929000377655029</v>
      </c>
      <c r="M33" s="133">
        <v>0.35144999623298645</v>
      </c>
      <c r="N33" s="133">
        <v>0.33594000339508057</v>
      </c>
      <c r="O33" s="133">
        <v>0.39629998803138733</v>
      </c>
      <c r="P33" s="133">
        <v>0.35741999745368958</v>
      </c>
      <c r="Q33" s="133">
        <v>0.39109998941421509</v>
      </c>
    </row>
    <row r="34" spans="1:17">
      <c r="A34" s="1"/>
      <c r="B34" s="135" t="s">
        <v>232</v>
      </c>
      <c r="C34" s="86"/>
      <c r="D34" s="132">
        <v>0.23776000738143921</v>
      </c>
      <c r="E34" s="132">
        <v>0.27689000964164734</v>
      </c>
      <c r="F34" s="132">
        <v>0.27829000353813171</v>
      </c>
      <c r="G34" s="132">
        <v>0.30144000053405762</v>
      </c>
      <c r="H34" s="132">
        <v>0.25442999601364136</v>
      </c>
      <c r="I34" s="132">
        <v>0.2234099954366684</v>
      </c>
      <c r="J34" s="132">
        <v>0.1949400007724762</v>
      </c>
      <c r="K34" s="132">
        <v>0.24157999455928802</v>
      </c>
      <c r="L34" s="132">
        <v>0.27505999803543091</v>
      </c>
      <c r="M34" s="132">
        <v>0.28595998883247375</v>
      </c>
      <c r="N34" s="132">
        <v>0.25240999460220337</v>
      </c>
      <c r="O34" s="132">
        <v>0.25892999768257141</v>
      </c>
      <c r="P34" s="132">
        <v>0.24100999534130096</v>
      </c>
      <c r="Q34" s="132">
        <v>0.28134998679161072</v>
      </c>
    </row>
    <row r="35" spans="1:17">
      <c r="A35" s="1"/>
      <c r="B35" s="92" t="s">
        <v>233</v>
      </c>
      <c r="C35" s="93"/>
      <c r="D35" s="134">
        <v>0.35947000980377197</v>
      </c>
      <c r="E35" s="134">
        <v>0.43422999978065491</v>
      </c>
      <c r="F35" s="134">
        <v>0.4430600106716156</v>
      </c>
      <c r="G35" s="134">
        <v>0.45761001110076904</v>
      </c>
      <c r="H35" s="134">
        <v>0.4429599940776825</v>
      </c>
      <c r="I35" s="134">
        <v>0.42162001132965088</v>
      </c>
      <c r="J35" s="134">
        <v>0.4607200026512146</v>
      </c>
      <c r="K35" s="134">
        <v>0.47483000159263611</v>
      </c>
      <c r="L35" s="134">
        <v>0.47512000799179077</v>
      </c>
      <c r="M35" s="134">
        <v>0.46739000082015991</v>
      </c>
      <c r="N35" s="134">
        <v>0.4483799934387207</v>
      </c>
      <c r="O35" s="134">
        <v>0.52029997110366821</v>
      </c>
      <c r="P35" s="134">
        <v>0.48352000117301941</v>
      </c>
      <c r="Q35" s="134">
        <v>0.49621999263763428</v>
      </c>
    </row>
    <row r="36" spans="1:17" ht="6" customHeight="1">
      <c r="A36" s="1"/>
      <c r="B36" s="135"/>
      <c r="C36" s="86"/>
      <c r="D36" s="132"/>
      <c r="E36" s="132"/>
      <c r="F36" s="132"/>
      <c r="G36" s="132"/>
      <c r="H36" s="132"/>
      <c r="I36" s="132"/>
      <c r="J36" s="132"/>
      <c r="K36" s="132"/>
      <c r="L36" s="132"/>
      <c r="M36" s="132"/>
      <c r="N36" s="132"/>
      <c r="O36" s="132"/>
      <c r="P36" s="132"/>
      <c r="Q36" s="132"/>
    </row>
    <row r="37" spans="1:17">
      <c r="A37" s="1"/>
      <c r="B37" s="57" t="s">
        <v>185</v>
      </c>
      <c r="C37" s="86"/>
      <c r="D37" s="132"/>
      <c r="E37" s="132"/>
      <c r="F37" s="132"/>
      <c r="G37" s="132"/>
      <c r="H37" s="132"/>
      <c r="I37" s="132"/>
      <c r="J37" s="132"/>
      <c r="K37" s="132"/>
      <c r="L37" s="132"/>
      <c r="M37" s="132"/>
      <c r="N37" s="132"/>
      <c r="O37" s="132"/>
      <c r="P37" s="132"/>
      <c r="Q37" s="132"/>
    </row>
    <row r="38" spans="1:17">
      <c r="A38" s="1"/>
      <c r="B38" s="89" t="s">
        <v>186</v>
      </c>
      <c r="C38" s="90"/>
      <c r="D38" s="133">
        <v>0.23573000729084015</v>
      </c>
      <c r="E38" s="133">
        <v>0.27077999711036682</v>
      </c>
      <c r="F38" s="133">
        <v>0.24018000066280365</v>
      </c>
      <c r="G38" s="133">
        <v>0.25560000538825989</v>
      </c>
      <c r="H38" s="133">
        <v>0.24461999535560608</v>
      </c>
      <c r="I38" s="133">
        <v>0.24259999394416809</v>
      </c>
      <c r="J38" s="133">
        <v>0.25152000784873962</v>
      </c>
      <c r="K38" s="133">
        <v>0.26829999685287476</v>
      </c>
      <c r="L38" s="133">
        <v>0.28439000248908997</v>
      </c>
      <c r="M38" s="133">
        <v>0.29521000385284424</v>
      </c>
      <c r="N38" s="133">
        <v>0.27335000038146973</v>
      </c>
      <c r="O38" s="133">
        <v>0.30296999216079712</v>
      </c>
      <c r="P38" s="133">
        <v>0.29679998755455017</v>
      </c>
      <c r="Q38" s="133">
        <v>0.32493999600410461</v>
      </c>
    </row>
    <row r="39" spans="1:17">
      <c r="A39" s="1"/>
      <c r="B39" s="135" t="s">
        <v>187</v>
      </c>
      <c r="C39" s="86"/>
      <c r="D39" s="132">
        <v>0.29398998618125916</v>
      </c>
      <c r="E39" s="132">
        <v>0.35640999674797058</v>
      </c>
      <c r="F39" s="132">
        <v>0.35005998611450195</v>
      </c>
      <c r="G39" s="132">
        <v>0.4006899893283844</v>
      </c>
      <c r="H39" s="132">
        <v>0.36344000697135925</v>
      </c>
      <c r="I39" s="132">
        <v>0.32328999042510986</v>
      </c>
      <c r="J39" s="132">
        <v>0.33702999353408813</v>
      </c>
      <c r="K39" s="132">
        <v>0.37419998645782471</v>
      </c>
      <c r="L39" s="132">
        <v>0.37610000371932983</v>
      </c>
      <c r="M39" s="132">
        <v>0.37070998549461365</v>
      </c>
      <c r="N39" s="132">
        <v>0.34637999534606934</v>
      </c>
      <c r="O39" s="132">
        <v>0.41102999448776245</v>
      </c>
      <c r="P39" s="132">
        <v>0.37009000778198242</v>
      </c>
      <c r="Q39" s="132">
        <v>0.39934000372886658</v>
      </c>
    </row>
    <row r="40" spans="1:17">
      <c r="A40" s="1"/>
      <c r="B40" s="92" t="s">
        <v>188</v>
      </c>
      <c r="C40" s="93"/>
      <c r="D40" s="134">
        <v>0.48030000925064087</v>
      </c>
      <c r="E40" s="134">
        <v>0.56922000646591187</v>
      </c>
      <c r="F40" s="134">
        <v>0.57706999778747559</v>
      </c>
      <c r="G40" s="134">
        <v>0.65753000974655151</v>
      </c>
      <c r="H40" s="134">
        <v>0.58316999673843384</v>
      </c>
      <c r="I40" s="134">
        <v>0.5815500020980835</v>
      </c>
      <c r="J40" s="134">
        <v>0.57779997587203979</v>
      </c>
      <c r="K40" s="134">
        <v>0.59758001565933228</v>
      </c>
      <c r="L40" s="134">
        <v>0.59246999025344849</v>
      </c>
      <c r="M40" s="134">
        <v>0.57520002126693726</v>
      </c>
      <c r="N40" s="134">
        <v>0.58224999904632568</v>
      </c>
      <c r="O40" s="134">
        <v>0.62445002794265747</v>
      </c>
      <c r="P40" s="134">
        <v>0.5868300199508667</v>
      </c>
      <c r="Q40" s="134">
        <v>0.61830997467041016</v>
      </c>
    </row>
    <row r="41" spans="1:17" ht="6" customHeight="1">
      <c r="A41" s="1"/>
      <c r="B41" s="135"/>
      <c r="C41" s="86"/>
      <c r="D41" s="132"/>
      <c r="E41" s="132"/>
      <c r="F41" s="132"/>
      <c r="G41" s="132"/>
      <c r="H41" s="132"/>
      <c r="I41" s="132"/>
      <c r="J41" s="132"/>
      <c r="K41" s="132"/>
      <c r="L41" s="132"/>
      <c r="M41" s="132"/>
      <c r="N41" s="132"/>
      <c r="O41" s="132"/>
      <c r="P41" s="132"/>
      <c r="Q41" s="132"/>
    </row>
    <row r="42" spans="1:17">
      <c r="A42" s="1"/>
      <c r="B42" s="57" t="s">
        <v>234</v>
      </c>
      <c r="C42" s="137"/>
      <c r="D42" s="132"/>
      <c r="E42" s="132"/>
      <c r="F42" s="132"/>
      <c r="G42" s="132"/>
      <c r="H42" s="132"/>
      <c r="I42" s="132"/>
      <c r="J42" s="132"/>
      <c r="K42" s="132"/>
      <c r="L42" s="132"/>
      <c r="M42" s="132"/>
      <c r="N42" s="132"/>
      <c r="O42" s="132"/>
      <c r="P42" s="132"/>
      <c r="Q42" s="132"/>
    </row>
    <row r="43" spans="1:17">
      <c r="A43" s="1"/>
      <c r="B43" s="199" t="s">
        <v>235</v>
      </c>
      <c r="C43" s="200"/>
      <c r="D43" s="133">
        <v>0.31679999828338623</v>
      </c>
      <c r="E43" s="133">
        <v>0.38830000162124634</v>
      </c>
      <c r="F43" s="133">
        <v>0.38391000032424927</v>
      </c>
      <c r="G43" s="133">
        <v>0.43786001205444336</v>
      </c>
      <c r="H43" s="133">
        <v>0.39496999979019165</v>
      </c>
      <c r="I43" s="133">
        <v>0.3628000020980835</v>
      </c>
      <c r="J43" s="133">
        <v>0.38148000836372375</v>
      </c>
      <c r="K43" s="133">
        <v>0.40975001454353333</v>
      </c>
      <c r="L43" s="133">
        <v>0.40817999839782715</v>
      </c>
      <c r="M43" s="133">
        <v>0.40722998976707458</v>
      </c>
      <c r="N43" s="133">
        <v>0.38708999752998352</v>
      </c>
      <c r="O43" s="133">
        <v>0.45001998543739319</v>
      </c>
      <c r="P43" s="133">
        <v>0.41253000497817993</v>
      </c>
      <c r="Q43" s="133">
        <v>0.43538999557495117</v>
      </c>
    </row>
    <row r="44" spans="1:17">
      <c r="A44" s="1"/>
      <c r="B44" s="201" t="s">
        <v>236</v>
      </c>
      <c r="C44" s="202"/>
      <c r="D44" s="134">
        <v>0.28672000765800476</v>
      </c>
      <c r="E44" s="134">
        <v>0.33586999773979187</v>
      </c>
      <c r="F44" s="134">
        <v>0.32293000817298889</v>
      </c>
      <c r="G44" s="134">
        <v>0.37064000964164734</v>
      </c>
      <c r="H44" s="134">
        <v>0.33785000443458557</v>
      </c>
      <c r="I44" s="134">
        <v>0.30386999249458313</v>
      </c>
      <c r="J44" s="134">
        <v>0.30640000104904175</v>
      </c>
      <c r="K44" s="134">
        <v>0.33794000744819641</v>
      </c>
      <c r="L44" s="134">
        <v>0.35530999302864075</v>
      </c>
      <c r="M44" s="134">
        <v>0.34547999501228333</v>
      </c>
      <c r="N44" s="134">
        <v>0.32512000203132629</v>
      </c>
      <c r="O44" s="134">
        <v>0.37542998790740967</v>
      </c>
      <c r="P44" s="134">
        <v>0.34231999516487122</v>
      </c>
      <c r="Q44" s="134">
        <v>0.37332999706268311</v>
      </c>
    </row>
    <row r="45" spans="1:17" ht="6" customHeight="1">
      <c r="A45" s="1"/>
      <c r="B45" s="203"/>
      <c r="C45" s="137"/>
      <c r="D45" s="132"/>
      <c r="E45" s="132"/>
      <c r="F45" s="132"/>
      <c r="G45" s="132"/>
      <c r="H45" s="132"/>
      <c r="I45" s="132"/>
      <c r="J45" s="132"/>
      <c r="K45" s="132"/>
      <c r="L45" s="132"/>
      <c r="M45" s="132"/>
      <c r="N45" s="132"/>
      <c r="O45" s="132"/>
      <c r="P45" s="132"/>
      <c r="Q45" s="132"/>
    </row>
    <row r="46" spans="1:17">
      <c r="A46" s="1"/>
      <c r="B46" s="57" t="s">
        <v>133</v>
      </c>
      <c r="C46" s="204"/>
      <c r="D46" s="132"/>
      <c r="E46" s="132"/>
      <c r="F46" s="132"/>
      <c r="G46" s="132"/>
      <c r="H46" s="132"/>
      <c r="I46" s="132"/>
      <c r="J46" s="132"/>
      <c r="K46" s="132"/>
      <c r="L46" s="132"/>
      <c r="M46" s="132"/>
      <c r="N46" s="132"/>
      <c r="O46" s="132"/>
      <c r="P46" s="132"/>
      <c r="Q46" s="132"/>
    </row>
    <row r="47" spans="1:17">
      <c r="A47" s="1"/>
      <c r="B47" s="199" t="s">
        <v>134</v>
      </c>
      <c r="C47" s="200"/>
      <c r="D47" s="133">
        <v>0.31703001260757446</v>
      </c>
      <c r="E47" s="133">
        <v>0.37906000018119812</v>
      </c>
      <c r="F47" s="133">
        <v>0.37893000245094299</v>
      </c>
      <c r="G47" s="133">
        <v>0.4350300133228302</v>
      </c>
      <c r="H47" s="133">
        <v>0.39403000473976135</v>
      </c>
      <c r="I47" s="133">
        <v>0.36381000280380249</v>
      </c>
      <c r="J47" s="133">
        <v>0.37288999557495117</v>
      </c>
      <c r="K47" s="133">
        <v>0.40270999073982239</v>
      </c>
      <c r="L47" s="133">
        <v>0.40762999653816223</v>
      </c>
      <c r="M47" s="133">
        <v>0.40094000101089478</v>
      </c>
      <c r="N47" s="133">
        <v>0.38124999403953552</v>
      </c>
      <c r="O47" s="133">
        <v>0.43643000721931458</v>
      </c>
      <c r="P47" s="133">
        <v>0.39950999617576599</v>
      </c>
      <c r="Q47" s="133">
        <v>0.42952001094818115</v>
      </c>
    </row>
    <row r="48" spans="1:17">
      <c r="A48" s="1"/>
      <c r="B48" s="201" t="s">
        <v>136</v>
      </c>
      <c r="C48" s="202"/>
      <c r="D48" s="134">
        <v>0.20969000458717346</v>
      </c>
      <c r="E48" s="134">
        <v>0.27292999625205994</v>
      </c>
      <c r="F48" s="134">
        <v>0.23447999358177185</v>
      </c>
      <c r="G48" s="134">
        <v>0.26710999011993408</v>
      </c>
      <c r="H48" s="134">
        <v>0.24551999568939209</v>
      </c>
      <c r="I48" s="134">
        <v>0.20476999878883362</v>
      </c>
      <c r="J48" s="134">
        <v>0.22359000146389008</v>
      </c>
      <c r="K48" s="134">
        <v>0.25806999206542969</v>
      </c>
      <c r="L48" s="134">
        <v>0.26778000593185425</v>
      </c>
      <c r="M48" s="134">
        <v>0.2800000011920929</v>
      </c>
      <c r="N48" s="134">
        <v>0.27281999588012695</v>
      </c>
      <c r="O48" s="134">
        <v>0.33956998586654663</v>
      </c>
      <c r="P48" s="134">
        <v>0.31047001481056213</v>
      </c>
      <c r="Q48" s="134">
        <v>0.32897999882698059</v>
      </c>
    </row>
    <row r="49" spans="1:17">
      <c r="A49" s="1"/>
      <c r="C49" s="45"/>
      <c r="D49" s="45"/>
      <c r="E49" s="45"/>
      <c r="F49" s="45"/>
      <c r="G49" s="45"/>
      <c r="H49" s="45"/>
      <c r="I49" s="45"/>
      <c r="J49" s="45"/>
      <c r="K49" s="45"/>
      <c r="L49" s="45"/>
      <c r="M49" s="45"/>
      <c r="N49" s="45"/>
      <c r="O49" s="45"/>
      <c r="P49" s="45"/>
      <c r="Q49" s="45"/>
    </row>
    <row r="50" spans="1:17">
      <c r="A50" s="1"/>
      <c r="B50" s="45" t="s">
        <v>329</v>
      </c>
      <c r="C50" s="45"/>
      <c r="D50" s="45"/>
      <c r="E50" s="45"/>
      <c r="F50" s="45"/>
      <c r="G50" s="45"/>
      <c r="H50" s="45"/>
      <c r="I50" s="45"/>
      <c r="J50" s="45"/>
      <c r="K50" s="45"/>
      <c r="L50" s="45"/>
      <c r="M50" s="45"/>
      <c r="N50" s="45"/>
      <c r="O50" s="45"/>
      <c r="P50" s="45"/>
      <c r="Q50" s="45"/>
    </row>
    <row r="51" spans="1:17">
      <c r="A51" s="1"/>
      <c r="B51" s="45" t="s">
        <v>330</v>
      </c>
      <c r="C51" s="1"/>
      <c r="D51" s="45"/>
      <c r="E51" s="45"/>
      <c r="F51" s="45"/>
      <c r="G51" s="45"/>
      <c r="H51" s="45"/>
      <c r="I51" s="45"/>
      <c r="J51" s="45"/>
      <c r="K51" s="45"/>
      <c r="L51" s="45"/>
      <c r="M51" s="45"/>
      <c r="N51" s="45"/>
      <c r="O51" s="45"/>
      <c r="P51" s="45"/>
      <c r="Q51" s="45"/>
    </row>
    <row r="52" spans="1:17">
      <c r="A52" s="1"/>
      <c r="B52" s="45" t="s">
        <v>103</v>
      </c>
      <c r="C52" s="45"/>
      <c r="D52" s="45"/>
      <c r="E52" s="45"/>
      <c r="F52" s="45"/>
      <c r="G52" s="45"/>
      <c r="H52" s="45"/>
      <c r="I52" s="45"/>
      <c r="J52" s="45"/>
      <c r="K52" s="45"/>
      <c r="L52" s="45"/>
      <c r="M52" s="45"/>
      <c r="N52" s="45"/>
      <c r="O52" s="45"/>
      <c r="P52" s="45"/>
      <c r="Q52" s="45"/>
    </row>
    <row r="53" spans="1:17">
      <c r="A53" s="1"/>
      <c r="B53" s="212" t="s">
        <v>190</v>
      </c>
      <c r="C53" s="1"/>
      <c r="D53" s="1"/>
      <c r="E53" s="1"/>
      <c r="F53" s="1"/>
      <c r="G53" s="1"/>
      <c r="H53" s="1"/>
      <c r="I53" s="1"/>
      <c r="J53" s="1"/>
      <c r="K53" s="1"/>
      <c r="L53" s="1"/>
      <c r="M53" s="1"/>
      <c r="N53" s="1"/>
      <c r="O53" s="1"/>
      <c r="P53" s="1"/>
      <c r="Q53" s="1"/>
    </row>
    <row r="54" spans="1:17">
      <c r="A54" s="1"/>
      <c r="B54" s="45"/>
      <c r="C54" s="1"/>
      <c r="D54" s="1"/>
      <c r="E54" s="1"/>
      <c r="F54" s="1"/>
      <c r="G54" s="1"/>
      <c r="H54" s="1"/>
      <c r="I54" s="1"/>
      <c r="J54" s="1"/>
      <c r="K54" s="1"/>
      <c r="L54" s="1"/>
      <c r="M54" s="1"/>
      <c r="N54" s="1"/>
      <c r="O54" s="1"/>
      <c r="P54" s="1"/>
      <c r="Q54" s="1"/>
    </row>
    <row r="55" spans="1:17">
      <c r="B55" s="45" t="s">
        <v>101</v>
      </c>
    </row>
  </sheetData>
  <mergeCells count="1">
    <mergeCell ref="B7:C7"/>
  </mergeCells>
  <pageMargins left="0.7" right="0.7" top="0.78740157499999996" bottom="0.78740157499999996" header="0.3" footer="0.3"/>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4"/>
  </sheetPr>
  <dimension ref="A2:Q57"/>
  <sheetViews>
    <sheetView showGridLines="0" zoomScaleNormal="100" workbookViewId="0"/>
  </sheetViews>
  <sheetFormatPr baseColWidth="10" defaultRowHeight="15"/>
  <cols>
    <col min="1" max="2" width="11.42578125" style="2"/>
    <col min="3" max="3" width="18.42578125" style="2" customWidth="1"/>
    <col min="4" max="17" width="9.7109375" style="2" customWidth="1"/>
    <col min="18" max="16384" width="11.42578125" style="2"/>
  </cols>
  <sheetData>
    <row r="2" spans="1:17">
      <c r="A2" s="1"/>
      <c r="B2" s="1"/>
      <c r="C2" s="1"/>
      <c r="D2" s="1"/>
      <c r="E2" s="1"/>
      <c r="F2" s="1"/>
      <c r="G2" s="1"/>
      <c r="H2" s="1"/>
      <c r="I2" s="1"/>
      <c r="J2" s="1"/>
      <c r="K2" s="1"/>
      <c r="L2" s="1"/>
      <c r="M2" s="1"/>
      <c r="N2" s="1"/>
      <c r="O2" s="1"/>
      <c r="P2" s="1"/>
      <c r="Q2" s="1"/>
    </row>
    <row r="3" spans="1:17" ht="26.25">
      <c r="A3" s="1"/>
      <c r="B3" s="35" t="s">
        <v>34</v>
      </c>
      <c r="C3" s="36" t="s">
        <v>35</v>
      </c>
      <c r="D3" s="37"/>
      <c r="E3" s="37"/>
      <c r="F3" s="37"/>
      <c r="G3" s="37"/>
      <c r="H3" s="37"/>
      <c r="I3" s="37"/>
      <c r="J3" s="37"/>
      <c r="K3" s="37"/>
      <c r="L3" s="37"/>
      <c r="M3" s="37"/>
      <c r="N3" s="37"/>
      <c r="O3" s="37"/>
      <c r="P3" s="37"/>
      <c r="Q3" s="37"/>
    </row>
    <row r="4" spans="1:17">
      <c r="A4" s="1"/>
      <c r="B4" s="1"/>
      <c r="C4" s="1"/>
      <c r="D4" s="1"/>
      <c r="E4" s="1"/>
      <c r="F4" s="1"/>
      <c r="G4" s="1"/>
      <c r="H4" s="1"/>
      <c r="I4" s="1"/>
      <c r="J4" s="1"/>
      <c r="K4" s="1"/>
      <c r="L4" s="1"/>
      <c r="M4" s="1"/>
      <c r="N4" s="1"/>
      <c r="O4" s="1"/>
      <c r="P4" s="1"/>
      <c r="Q4" s="1"/>
    </row>
    <row r="5" spans="1:17">
      <c r="A5" s="1"/>
      <c r="B5" s="40" t="s">
        <v>331</v>
      </c>
      <c r="C5" s="40"/>
      <c r="D5" s="40"/>
      <c r="E5" s="40"/>
      <c r="F5" s="40"/>
      <c r="G5" s="39"/>
      <c r="H5" s="39"/>
      <c r="I5" s="39"/>
      <c r="J5" s="39"/>
      <c r="K5" s="39"/>
      <c r="L5" s="39"/>
      <c r="M5" s="39"/>
      <c r="N5" s="39"/>
      <c r="O5" s="39"/>
      <c r="P5" s="39"/>
      <c r="Q5" s="39"/>
    </row>
    <row r="6" spans="1:17">
      <c r="A6" s="1"/>
      <c r="B6" s="1"/>
      <c r="C6" s="1"/>
      <c r="D6" s="1"/>
      <c r="E6" s="1"/>
      <c r="F6" s="1"/>
      <c r="G6" s="1"/>
      <c r="H6" s="1"/>
      <c r="I6" s="1"/>
      <c r="J6" s="1"/>
      <c r="K6" s="1"/>
      <c r="L6" s="1"/>
      <c r="M6" s="1"/>
      <c r="N6" s="1"/>
      <c r="O6" s="1"/>
      <c r="P6" s="1"/>
      <c r="Q6" s="1"/>
    </row>
    <row r="7" spans="1:17" ht="35.25" customHeight="1">
      <c r="A7" s="1"/>
      <c r="B7" s="150" t="s">
        <v>332</v>
      </c>
      <c r="C7" s="151"/>
      <c r="D7" s="48">
        <v>1995</v>
      </c>
      <c r="E7" s="48">
        <v>2000</v>
      </c>
      <c r="F7" s="48">
        <v>2005</v>
      </c>
      <c r="G7" s="48">
        <v>2006</v>
      </c>
      <c r="H7" s="48">
        <v>2007</v>
      </c>
      <c r="I7" s="48">
        <v>2008</v>
      </c>
      <c r="J7" s="48">
        <v>2009</v>
      </c>
      <c r="K7" s="48">
        <v>2010</v>
      </c>
      <c r="L7" s="48">
        <v>2011</v>
      </c>
      <c r="M7" s="48">
        <v>2012</v>
      </c>
      <c r="N7" s="48">
        <v>2013</v>
      </c>
      <c r="O7" s="48" t="s">
        <v>184</v>
      </c>
      <c r="P7" s="48">
        <v>2015</v>
      </c>
      <c r="Q7" s="48">
        <v>2016</v>
      </c>
    </row>
    <row r="8" spans="1:17">
      <c r="A8" s="1"/>
      <c r="B8" s="55"/>
      <c r="C8" s="129"/>
      <c r="D8" s="130"/>
      <c r="E8" s="130"/>
      <c r="F8" s="45"/>
      <c r="G8" s="45"/>
      <c r="H8" s="130"/>
      <c r="I8" s="130"/>
      <c r="J8" s="45"/>
      <c r="K8" s="45"/>
      <c r="L8" s="45"/>
      <c r="M8" s="45"/>
      <c r="N8" s="45"/>
      <c r="O8" s="45"/>
      <c r="P8" s="45"/>
      <c r="Q8" s="45"/>
    </row>
    <row r="9" spans="1:17">
      <c r="A9" s="1"/>
      <c r="B9" s="78" t="s">
        <v>117</v>
      </c>
      <c r="C9" s="84"/>
      <c r="D9" s="131">
        <v>0.16997000575065613</v>
      </c>
      <c r="E9" s="131">
        <v>0.12581999599933624</v>
      </c>
      <c r="F9" s="131">
        <v>0.18237000703811646</v>
      </c>
      <c r="G9" s="131">
        <v>0.13651999831199646</v>
      </c>
      <c r="H9" s="131">
        <v>0.14889000356197357</v>
      </c>
      <c r="I9" s="131">
        <v>0.16656999289989471</v>
      </c>
      <c r="J9" s="131">
        <v>0.18706999719142914</v>
      </c>
      <c r="K9" s="131">
        <v>0.1430400013923645</v>
      </c>
      <c r="L9" s="131">
        <v>0.15432000160217285</v>
      </c>
      <c r="M9" s="131">
        <v>0.13973000645637512</v>
      </c>
      <c r="N9" s="131">
        <v>0.16192999482154846</v>
      </c>
      <c r="O9" s="131">
        <v>0.12745000422000885</v>
      </c>
      <c r="P9" s="131">
        <v>0.16026000678539276</v>
      </c>
      <c r="Q9" s="131">
        <v>0.1344899982213974</v>
      </c>
    </row>
    <row r="10" spans="1:17" ht="6" customHeight="1">
      <c r="A10" s="1"/>
      <c r="B10" s="57"/>
      <c r="C10" s="86"/>
      <c r="D10" s="132"/>
      <c r="E10" s="132"/>
      <c r="F10" s="132"/>
      <c r="G10" s="132"/>
      <c r="H10" s="132"/>
      <c r="I10" s="132"/>
      <c r="J10" s="132"/>
      <c r="K10" s="132"/>
      <c r="L10" s="132"/>
      <c r="M10" s="132"/>
      <c r="N10" s="132"/>
      <c r="O10" s="132"/>
      <c r="P10" s="132"/>
      <c r="Q10" s="132"/>
    </row>
    <row r="11" spans="1:17">
      <c r="A11" s="1"/>
      <c r="B11" s="57" t="s">
        <v>118</v>
      </c>
      <c r="C11" s="86"/>
      <c r="D11" s="132"/>
      <c r="E11" s="132"/>
      <c r="F11" s="132"/>
      <c r="G11" s="132"/>
      <c r="H11" s="132"/>
      <c r="I11" s="132"/>
      <c r="J11" s="132"/>
      <c r="K11" s="132"/>
      <c r="L11" s="132"/>
      <c r="M11" s="132"/>
      <c r="N11" s="132"/>
      <c r="O11" s="132"/>
      <c r="P11" s="132"/>
      <c r="Q11" s="132"/>
    </row>
    <row r="12" spans="1:17">
      <c r="A12" s="1"/>
      <c r="B12" s="89" t="s">
        <v>119</v>
      </c>
      <c r="C12" s="90"/>
      <c r="D12" s="133">
        <v>0.12695999443531036</v>
      </c>
      <c r="E12" s="133">
        <v>9.1109998524188995E-2</v>
      </c>
      <c r="F12" s="133">
        <v>0.14022000133991241</v>
      </c>
      <c r="G12" s="133">
        <v>0.1044899970293045</v>
      </c>
      <c r="H12" s="133">
        <v>0.11438000202178955</v>
      </c>
      <c r="I12" s="133">
        <v>0.12706999480724335</v>
      </c>
      <c r="J12" s="133">
        <v>0.14959000051021576</v>
      </c>
      <c r="K12" s="133">
        <v>0.10807999968528748</v>
      </c>
      <c r="L12" s="133">
        <v>0.11782000213861465</v>
      </c>
      <c r="M12" s="133">
        <v>0.10277000069618225</v>
      </c>
      <c r="N12" s="133">
        <v>0.12479999661445618</v>
      </c>
      <c r="O12" s="133">
        <v>9.8899997770786285E-2</v>
      </c>
      <c r="P12" s="133">
        <v>0.12195000052452087</v>
      </c>
      <c r="Q12" s="133">
        <v>0.10832999646663666</v>
      </c>
    </row>
    <row r="13" spans="1:17">
      <c r="A13" s="1"/>
      <c r="B13" s="92" t="s">
        <v>120</v>
      </c>
      <c r="C13" s="93"/>
      <c r="D13" s="134">
        <v>0.20985999703407288</v>
      </c>
      <c r="E13" s="134">
        <v>0.15831999480724335</v>
      </c>
      <c r="F13" s="134">
        <v>0.22228999435901642</v>
      </c>
      <c r="G13" s="134">
        <v>0.16684000194072723</v>
      </c>
      <c r="H13" s="134">
        <v>0.18151000142097473</v>
      </c>
      <c r="I13" s="134">
        <v>0.20396000146865845</v>
      </c>
      <c r="J13" s="134">
        <v>0.22269000113010406</v>
      </c>
      <c r="K13" s="134">
        <v>0.17630000412464142</v>
      </c>
      <c r="L13" s="134">
        <v>0.18940000236034393</v>
      </c>
      <c r="M13" s="134">
        <v>0.175369992852211</v>
      </c>
      <c r="N13" s="134">
        <v>0.19760000705718994</v>
      </c>
      <c r="O13" s="134">
        <v>0.15470999479293823</v>
      </c>
      <c r="P13" s="134">
        <v>0.1969199925661087</v>
      </c>
      <c r="Q13" s="134">
        <v>0.15958000719547272</v>
      </c>
    </row>
    <row r="14" spans="1:17" ht="6" customHeight="1">
      <c r="A14" s="1"/>
      <c r="B14" s="135"/>
      <c r="C14" s="86"/>
      <c r="D14" s="132"/>
      <c r="E14" s="132"/>
      <c r="F14" s="132"/>
      <c r="G14" s="132"/>
      <c r="H14" s="132"/>
      <c r="I14" s="132"/>
      <c r="J14" s="132"/>
      <c r="K14" s="132"/>
      <c r="L14" s="132"/>
      <c r="M14" s="132"/>
      <c r="N14" s="132"/>
      <c r="O14" s="132"/>
      <c r="P14" s="132"/>
      <c r="Q14" s="132"/>
    </row>
    <row r="15" spans="1:17">
      <c r="A15" s="1"/>
      <c r="B15" s="57" t="s">
        <v>227</v>
      </c>
      <c r="C15" s="86"/>
      <c r="D15" s="132"/>
      <c r="E15" s="132"/>
      <c r="F15" s="132"/>
      <c r="G15" s="132"/>
      <c r="H15" s="132"/>
      <c r="I15" s="132"/>
      <c r="J15" s="132"/>
      <c r="K15" s="132"/>
      <c r="L15" s="132"/>
      <c r="M15" s="132"/>
      <c r="N15" s="132"/>
      <c r="O15" s="132"/>
      <c r="P15" s="132"/>
      <c r="Q15" s="132"/>
    </row>
    <row r="16" spans="1:17">
      <c r="A16" s="1"/>
      <c r="B16" s="89" t="s">
        <v>228</v>
      </c>
      <c r="C16" s="90"/>
      <c r="D16" s="133">
        <v>0.16850000619888306</v>
      </c>
      <c r="E16" s="133">
        <v>0.12651999294757843</v>
      </c>
      <c r="F16" s="133">
        <v>0.1823900043964386</v>
      </c>
      <c r="G16" s="133">
        <v>0.13775999844074249</v>
      </c>
      <c r="H16" s="133">
        <v>0.14778999984264374</v>
      </c>
      <c r="I16" s="133">
        <v>0.16358999907970428</v>
      </c>
      <c r="J16" s="133">
        <v>0.18435999751091003</v>
      </c>
      <c r="K16" s="133">
        <v>0.1395999938249588</v>
      </c>
      <c r="L16" s="133">
        <v>0.15151999890804291</v>
      </c>
      <c r="M16" s="133">
        <v>0.13689999282360077</v>
      </c>
      <c r="N16" s="133">
        <v>0.1569100022315979</v>
      </c>
      <c r="O16" s="133">
        <v>0.12304999679327011</v>
      </c>
      <c r="P16" s="133">
        <v>0.15734000504016876</v>
      </c>
      <c r="Q16" s="133">
        <v>0.13083000481128693</v>
      </c>
    </row>
    <row r="17" spans="1:17">
      <c r="A17" s="1"/>
      <c r="B17" s="92" t="s">
        <v>229</v>
      </c>
      <c r="C17" s="93"/>
      <c r="D17" s="134">
        <v>0.17609000205993652</v>
      </c>
      <c r="E17" s="134">
        <v>0.12291999906301498</v>
      </c>
      <c r="F17" s="134">
        <v>0.18229000270366669</v>
      </c>
      <c r="G17" s="134">
        <v>0.13116000592708588</v>
      </c>
      <c r="H17" s="134">
        <v>0.15364000201225281</v>
      </c>
      <c r="I17" s="134">
        <v>0.17971000075340271</v>
      </c>
      <c r="J17" s="134">
        <v>0.19885000586509705</v>
      </c>
      <c r="K17" s="134">
        <v>0.15852999687194824</v>
      </c>
      <c r="L17" s="134">
        <v>0.16660000383853912</v>
      </c>
      <c r="M17" s="134">
        <v>0.15249000489711761</v>
      </c>
      <c r="N17" s="134">
        <v>0.18544000387191772</v>
      </c>
      <c r="O17" s="134">
        <v>0.14785000681877136</v>
      </c>
      <c r="P17" s="134">
        <v>0.17399999499320984</v>
      </c>
      <c r="Q17" s="134">
        <v>0.15170000493526459</v>
      </c>
    </row>
    <row r="18" spans="1:17" ht="6" customHeight="1">
      <c r="A18" s="1"/>
      <c r="B18" s="135"/>
      <c r="C18" s="86"/>
      <c r="D18" s="132"/>
      <c r="E18" s="132"/>
      <c r="F18" s="132"/>
      <c r="G18" s="132"/>
      <c r="H18" s="132"/>
      <c r="I18" s="132"/>
      <c r="J18" s="132"/>
      <c r="K18" s="132"/>
      <c r="L18" s="132"/>
      <c r="M18" s="132"/>
      <c r="N18" s="132"/>
      <c r="O18" s="132"/>
      <c r="P18" s="132"/>
      <c r="Q18" s="132"/>
    </row>
    <row r="19" spans="1:17">
      <c r="A19" s="1"/>
      <c r="B19" s="57" t="s">
        <v>121</v>
      </c>
      <c r="C19" s="86"/>
      <c r="D19" s="132"/>
      <c r="E19" s="132"/>
      <c r="F19" s="132"/>
      <c r="G19" s="132"/>
      <c r="H19" s="132"/>
      <c r="I19" s="132"/>
      <c r="J19" s="132"/>
      <c r="K19" s="132"/>
      <c r="L19" s="132"/>
      <c r="M19" s="132"/>
      <c r="N19" s="132"/>
      <c r="O19" s="132"/>
      <c r="P19" s="132"/>
      <c r="Q19" s="132"/>
    </row>
    <row r="20" spans="1:17">
      <c r="A20" s="1"/>
      <c r="B20" s="89" t="s">
        <v>123</v>
      </c>
      <c r="C20" s="90"/>
      <c r="D20" s="133">
        <v>0.27704000473022461</v>
      </c>
      <c r="E20" s="133">
        <v>0.23680000007152557</v>
      </c>
      <c r="F20" s="133">
        <v>0.33046999573707581</v>
      </c>
      <c r="G20" s="133">
        <v>0.23498000204563141</v>
      </c>
      <c r="H20" s="133">
        <v>0.24416999518871307</v>
      </c>
      <c r="I20" s="133">
        <v>0.28128999471664429</v>
      </c>
      <c r="J20" s="133">
        <v>0.33616998791694641</v>
      </c>
      <c r="K20" s="133">
        <v>0.23627999424934387</v>
      </c>
      <c r="L20" s="133">
        <v>0.24998000264167786</v>
      </c>
      <c r="M20" s="133">
        <v>0.2375199943780899</v>
      </c>
      <c r="N20" s="133">
        <v>0.2602899968624115</v>
      </c>
      <c r="O20" s="133">
        <v>0.23262999951839447</v>
      </c>
      <c r="P20" s="133">
        <v>0.2543799877166748</v>
      </c>
      <c r="Q20" s="133">
        <v>0.21691000461578369</v>
      </c>
    </row>
    <row r="21" spans="1:17">
      <c r="A21" s="1"/>
      <c r="B21" s="135" t="s">
        <v>124</v>
      </c>
      <c r="C21" s="86"/>
      <c r="D21" s="132">
        <v>0.16731999814510345</v>
      </c>
      <c r="E21" s="132">
        <v>0.12038999795913696</v>
      </c>
      <c r="F21" s="132">
        <v>0.18420000374317169</v>
      </c>
      <c r="G21" s="132">
        <v>0.13467000424861908</v>
      </c>
      <c r="H21" s="132">
        <v>0.16097000241279602</v>
      </c>
      <c r="I21" s="132">
        <v>0.18414999544620514</v>
      </c>
      <c r="J21" s="132">
        <v>0.21232999861240387</v>
      </c>
      <c r="K21" s="132">
        <v>0.16532999277114868</v>
      </c>
      <c r="L21" s="132">
        <v>0.17211000621318817</v>
      </c>
      <c r="M21" s="132">
        <v>0.1583700031042099</v>
      </c>
      <c r="N21" s="132">
        <v>0.192330002784729</v>
      </c>
      <c r="O21" s="132">
        <v>0.14762000739574432</v>
      </c>
      <c r="P21" s="132">
        <v>0.19913999736309052</v>
      </c>
      <c r="Q21" s="132">
        <v>0.16636000573635101</v>
      </c>
    </row>
    <row r="22" spans="1:17">
      <c r="A22" s="1"/>
      <c r="B22" s="135" t="s">
        <v>125</v>
      </c>
      <c r="C22" s="86"/>
      <c r="D22" s="132">
        <v>0.13346000015735626</v>
      </c>
      <c r="E22" s="132">
        <v>8.9149996638298035E-2</v>
      </c>
      <c r="F22" s="132">
        <v>0.13965000212192535</v>
      </c>
      <c r="G22" s="132">
        <v>0.11576999723911285</v>
      </c>
      <c r="H22" s="132">
        <v>0.11457999795675278</v>
      </c>
      <c r="I22" s="132">
        <v>0.12843999266624451</v>
      </c>
      <c r="J22" s="132">
        <v>0.14658999443054199</v>
      </c>
      <c r="K22" s="132">
        <v>0.11124999821186066</v>
      </c>
      <c r="L22" s="132">
        <v>0.14050999283790588</v>
      </c>
      <c r="M22" s="132">
        <v>0.11922000348567963</v>
      </c>
      <c r="N22" s="132">
        <v>0.14274999499320984</v>
      </c>
      <c r="O22" s="132">
        <v>0.11114999651908875</v>
      </c>
      <c r="P22" s="132">
        <v>0.13470000028610229</v>
      </c>
      <c r="Q22" s="132">
        <v>0.11370000243186951</v>
      </c>
    </row>
    <row r="23" spans="1:17">
      <c r="A23" s="1"/>
      <c r="B23" s="92" t="s">
        <v>126</v>
      </c>
      <c r="C23" s="93"/>
      <c r="D23" s="134">
        <v>0.15952999889850616</v>
      </c>
      <c r="E23" s="134">
        <v>0.11861000210046768</v>
      </c>
      <c r="F23" s="134">
        <v>0.14772999286651611</v>
      </c>
      <c r="G23" s="134">
        <v>0.11862999945878983</v>
      </c>
      <c r="H23" s="134">
        <v>0.12191999703645706</v>
      </c>
      <c r="I23" s="134">
        <v>0.12729999423027039</v>
      </c>
      <c r="J23" s="134">
        <v>0.12285000085830688</v>
      </c>
      <c r="K23" s="134">
        <v>0.10106000304222107</v>
      </c>
      <c r="L23" s="134">
        <v>0.11420000344514847</v>
      </c>
      <c r="M23" s="134">
        <v>0.10550999641418457</v>
      </c>
      <c r="N23" s="134">
        <v>0.1133899986743927</v>
      </c>
      <c r="O23" s="134">
        <v>7.8579999506473541E-2</v>
      </c>
      <c r="P23" s="134">
        <v>9.7960002720355988E-2</v>
      </c>
      <c r="Q23" s="134">
        <v>8.0859996378421783E-2</v>
      </c>
    </row>
    <row r="24" spans="1:17" ht="6" customHeight="1">
      <c r="A24" s="1"/>
      <c r="B24" s="135"/>
      <c r="C24" s="86"/>
      <c r="D24" s="132"/>
      <c r="E24" s="132"/>
      <c r="F24" s="132"/>
      <c r="G24" s="132"/>
      <c r="H24" s="132"/>
      <c r="I24" s="132"/>
      <c r="J24" s="132"/>
      <c r="K24" s="132"/>
      <c r="L24" s="132"/>
      <c r="M24" s="132"/>
      <c r="N24" s="132"/>
      <c r="O24" s="132"/>
      <c r="P24" s="132"/>
      <c r="Q24" s="132"/>
    </row>
    <row r="25" spans="1:17">
      <c r="A25" s="1"/>
      <c r="B25" s="57" t="s">
        <v>137</v>
      </c>
      <c r="C25" s="86"/>
      <c r="D25" s="132"/>
      <c r="E25" s="132"/>
      <c r="F25" s="132"/>
      <c r="G25" s="132"/>
      <c r="H25" s="132"/>
      <c r="I25" s="132"/>
      <c r="J25" s="132"/>
      <c r="K25" s="132"/>
      <c r="L25" s="132"/>
      <c r="M25" s="132"/>
      <c r="N25" s="132"/>
      <c r="O25" s="132"/>
      <c r="P25" s="132"/>
      <c r="Q25" s="132"/>
    </row>
    <row r="26" spans="1:17">
      <c r="A26" s="1"/>
      <c r="B26" s="89" t="s">
        <v>138</v>
      </c>
      <c r="C26" s="90"/>
      <c r="D26" s="133">
        <v>0.16798000037670135</v>
      </c>
      <c r="E26" s="133">
        <v>0.11495000123977661</v>
      </c>
      <c r="F26" s="133">
        <v>0.14994999766349792</v>
      </c>
      <c r="G26" s="133">
        <v>0.12293999642133713</v>
      </c>
      <c r="H26" s="133">
        <v>0.12494000047445297</v>
      </c>
      <c r="I26" s="133">
        <v>0.14145000278949738</v>
      </c>
      <c r="J26" s="133">
        <v>0.15839000046253204</v>
      </c>
      <c r="K26" s="133">
        <v>0.12782000005245209</v>
      </c>
      <c r="L26" s="133">
        <v>0.15220999717712402</v>
      </c>
      <c r="M26" s="133">
        <v>0.13708999752998352</v>
      </c>
      <c r="N26" s="133">
        <v>0.15181000530719757</v>
      </c>
      <c r="O26" s="133">
        <v>0.11857999861240387</v>
      </c>
      <c r="P26" s="133">
        <v>0.1505499929189682</v>
      </c>
      <c r="Q26" s="133">
        <v>0.13064999878406525</v>
      </c>
    </row>
    <row r="27" spans="1:17">
      <c r="A27" s="1"/>
      <c r="B27" s="135" t="s">
        <v>139</v>
      </c>
      <c r="C27" s="86"/>
      <c r="D27" s="132">
        <v>0.22102999687194824</v>
      </c>
      <c r="E27" s="132">
        <v>0.17892000079154968</v>
      </c>
      <c r="F27" s="132">
        <v>0.28633999824523926</v>
      </c>
      <c r="G27" s="132">
        <v>0.23442000150680542</v>
      </c>
      <c r="H27" s="132">
        <v>0.19394999742507935</v>
      </c>
      <c r="I27" s="132">
        <v>0.25398999452590942</v>
      </c>
      <c r="J27" s="132">
        <v>0.29434001445770264</v>
      </c>
      <c r="K27" s="132">
        <v>0.23567000031471252</v>
      </c>
      <c r="L27" s="132">
        <v>0.2751300036907196</v>
      </c>
      <c r="M27" s="132">
        <v>0.22631999850273132</v>
      </c>
      <c r="N27" s="132">
        <v>0.2602899968624115</v>
      </c>
      <c r="O27" s="132">
        <v>0.20566000044345856</v>
      </c>
      <c r="P27" s="132">
        <v>0.26528999209403992</v>
      </c>
      <c r="Q27" s="132">
        <v>0.23443999886512756</v>
      </c>
    </row>
    <row r="28" spans="1:17">
      <c r="A28" s="1"/>
      <c r="B28" s="135" t="s">
        <v>141</v>
      </c>
      <c r="C28" s="86"/>
      <c r="D28" s="132">
        <v>0.1707800030708313</v>
      </c>
      <c r="E28" s="132">
        <v>0.12392999976873398</v>
      </c>
      <c r="F28" s="132">
        <v>0.21231000125408173</v>
      </c>
      <c r="G28" s="132">
        <v>0.14857999980449677</v>
      </c>
      <c r="H28" s="132">
        <v>0.17915999889373779</v>
      </c>
      <c r="I28" s="132">
        <v>0.19038000702857971</v>
      </c>
      <c r="J28" s="132">
        <v>0.23683999478816986</v>
      </c>
      <c r="K28" s="132">
        <v>0.18024000525474548</v>
      </c>
      <c r="L28" s="132">
        <v>0.18747000396251678</v>
      </c>
      <c r="M28" s="132">
        <v>0.1547199934720993</v>
      </c>
      <c r="N28" s="132">
        <v>0.19165000319480896</v>
      </c>
      <c r="O28" s="132">
        <v>0.14088000357151031</v>
      </c>
      <c r="P28" s="132">
        <v>0.1693899929523468</v>
      </c>
      <c r="Q28" s="132">
        <v>0.15113000571727753</v>
      </c>
    </row>
    <row r="29" spans="1:17">
      <c r="A29" s="1"/>
      <c r="B29" s="135" t="s">
        <v>142</v>
      </c>
      <c r="C29" s="86"/>
      <c r="D29" s="132">
        <v>0.17467999458312988</v>
      </c>
      <c r="E29" s="132">
        <v>0.12953999638557434</v>
      </c>
      <c r="F29" s="132">
        <v>0.19904999434947968</v>
      </c>
      <c r="G29" s="132">
        <v>0.13029000163078308</v>
      </c>
      <c r="H29" s="132">
        <v>0.16424000263214111</v>
      </c>
      <c r="I29" s="132">
        <v>0.19050000607967377</v>
      </c>
      <c r="J29" s="132">
        <v>0.21243999898433685</v>
      </c>
      <c r="K29" s="132">
        <v>0.15534000098705292</v>
      </c>
      <c r="L29" s="132">
        <v>0.14170999825000763</v>
      </c>
      <c r="M29" s="132">
        <v>0.15419000387191772</v>
      </c>
      <c r="N29" s="132">
        <v>0.18313999474048615</v>
      </c>
      <c r="O29" s="132">
        <v>0.1542699933052063</v>
      </c>
      <c r="P29" s="132">
        <v>0.1853799968957901</v>
      </c>
      <c r="Q29" s="132">
        <v>0.15311999619007111</v>
      </c>
    </row>
    <row r="30" spans="1:17">
      <c r="A30" s="1"/>
      <c r="B30" s="92" t="s">
        <v>143</v>
      </c>
      <c r="C30" s="93"/>
      <c r="D30" s="134">
        <v>0.23965999484062195</v>
      </c>
      <c r="E30" s="134">
        <v>0.19905999302864075</v>
      </c>
      <c r="F30" s="134">
        <v>0.28196999430656433</v>
      </c>
      <c r="G30" s="134">
        <v>0.19689999520778656</v>
      </c>
      <c r="H30" s="134">
        <v>0.20645999908447266</v>
      </c>
      <c r="I30" s="134">
        <v>0.21647000312805176</v>
      </c>
      <c r="J30" s="134">
        <v>0.27777999639511108</v>
      </c>
      <c r="K30" s="134">
        <v>0.18126000463962555</v>
      </c>
      <c r="L30" s="134">
        <v>0.23359000682830811</v>
      </c>
      <c r="M30" s="134">
        <v>0.21309000253677368</v>
      </c>
      <c r="N30" s="134">
        <v>0.26475000381469727</v>
      </c>
      <c r="O30" s="134">
        <v>0.17204000055789948</v>
      </c>
      <c r="P30" s="134">
        <v>0.22387999296188354</v>
      </c>
      <c r="Q30" s="134">
        <v>0.17753000557422638</v>
      </c>
    </row>
    <row r="31" spans="1:17" ht="6" customHeight="1">
      <c r="A31" s="1"/>
      <c r="B31" s="135"/>
      <c r="C31" s="86"/>
      <c r="D31" s="132"/>
      <c r="E31" s="132"/>
      <c r="F31" s="132"/>
      <c r="G31" s="132"/>
      <c r="H31" s="132"/>
      <c r="I31" s="132"/>
      <c r="J31" s="132"/>
      <c r="K31" s="132"/>
      <c r="L31" s="132"/>
      <c r="M31" s="132"/>
      <c r="N31" s="132"/>
      <c r="O31" s="132"/>
      <c r="P31" s="132"/>
      <c r="Q31" s="132"/>
    </row>
    <row r="32" spans="1:17">
      <c r="A32" s="1"/>
      <c r="B32" s="57" t="s">
        <v>127</v>
      </c>
      <c r="C32" s="86"/>
      <c r="D32" s="132"/>
      <c r="E32" s="132"/>
      <c r="F32" s="132"/>
      <c r="G32" s="132"/>
      <c r="H32" s="132"/>
      <c r="I32" s="132"/>
      <c r="J32" s="132"/>
      <c r="K32" s="132"/>
      <c r="L32" s="132"/>
      <c r="M32" s="132"/>
      <c r="N32" s="132"/>
      <c r="O32" s="132"/>
      <c r="P32" s="132"/>
      <c r="Q32" s="132"/>
    </row>
    <row r="33" spans="1:17">
      <c r="A33" s="1"/>
      <c r="B33" s="89" t="s">
        <v>231</v>
      </c>
      <c r="C33" s="90"/>
      <c r="D33" s="133">
        <v>0.14778000116348267</v>
      </c>
      <c r="E33" s="133">
        <v>0.11213000118732452</v>
      </c>
      <c r="F33" s="133">
        <v>0.16125999391078949</v>
      </c>
      <c r="G33" s="133">
        <v>0.11339999735355377</v>
      </c>
      <c r="H33" s="133">
        <v>0.13308000564575195</v>
      </c>
      <c r="I33" s="133">
        <v>0.15241000056266785</v>
      </c>
      <c r="J33" s="133">
        <v>0.17810000479221344</v>
      </c>
      <c r="K33" s="133">
        <v>0.13127000629901886</v>
      </c>
      <c r="L33" s="133">
        <v>0.14756999909877777</v>
      </c>
      <c r="M33" s="133">
        <v>0.13274000585079193</v>
      </c>
      <c r="N33" s="133">
        <v>0.1628900021314621</v>
      </c>
      <c r="O33" s="133">
        <v>0.11826000362634659</v>
      </c>
      <c r="P33" s="133">
        <v>0.15581999719142914</v>
      </c>
      <c r="Q33" s="133">
        <v>0.1293099969625473</v>
      </c>
    </row>
    <row r="34" spans="1:17">
      <c r="A34" s="1"/>
      <c r="B34" s="135" t="s">
        <v>232</v>
      </c>
      <c r="C34" s="86"/>
      <c r="D34" s="132">
        <v>0.23075999319553375</v>
      </c>
      <c r="E34" s="132">
        <v>0.16256000101566315</v>
      </c>
      <c r="F34" s="132">
        <v>0.27921000123023987</v>
      </c>
      <c r="G34" s="132">
        <v>0.22030000388622284</v>
      </c>
      <c r="H34" s="132">
        <v>0.25137001276016235</v>
      </c>
      <c r="I34" s="132">
        <v>0.3098599910736084</v>
      </c>
      <c r="J34" s="132">
        <v>0.36177998781204224</v>
      </c>
      <c r="K34" s="132">
        <v>0.32565000653266907</v>
      </c>
      <c r="L34" s="132">
        <v>0.33869999647140503</v>
      </c>
      <c r="M34" s="132">
        <v>0.26624000072479248</v>
      </c>
      <c r="N34" s="132">
        <v>0.29269000887870789</v>
      </c>
      <c r="O34" s="132">
        <v>0.26330998539924622</v>
      </c>
      <c r="P34" s="132">
        <v>0.33875998854637146</v>
      </c>
      <c r="Q34" s="132">
        <v>0.2775300145149231</v>
      </c>
    </row>
    <row r="35" spans="1:17">
      <c r="A35" s="1"/>
      <c r="B35" s="92" t="s">
        <v>233</v>
      </c>
      <c r="C35" s="93"/>
      <c r="D35" s="134">
        <v>0.15810999274253845</v>
      </c>
      <c r="E35" s="134">
        <v>0.11180999875068665</v>
      </c>
      <c r="F35" s="134">
        <v>0.14591999351978302</v>
      </c>
      <c r="G35" s="134">
        <v>0.12223000079393387</v>
      </c>
      <c r="H35" s="134">
        <v>0.12370000034570694</v>
      </c>
      <c r="I35" s="134">
        <v>0.1332399994134903</v>
      </c>
      <c r="J35" s="134">
        <v>0.1324400007724762</v>
      </c>
      <c r="K35" s="134">
        <v>0.10756999999284744</v>
      </c>
      <c r="L35" s="134">
        <v>0.12393999844789505</v>
      </c>
      <c r="M35" s="134">
        <v>0.10874000191688538</v>
      </c>
      <c r="N35" s="134">
        <v>0.12351000308990479</v>
      </c>
      <c r="O35" s="134">
        <v>8.9819997549057007E-2</v>
      </c>
      <c r="P35" s="134">
        <v>0.11044999957084656</v>
      </c>
      <c r="Q35" s="134">
        <v>9.2330001294612885E-2</v>
      </c>
    </row>
    <row r="36" spans="1:17" ht="6" customHeight="1">
      <c r="A36" s="1"/>
      <c r="B36" s="135"/>
      <c r="C36" s="86"/>
      <c r="D36" s="132"/>
      <c r="E36" s="132"/>
      <c r="F36" s="132"/>
      <c r="G36" s="132"/>
      <c r="H36" s="132"/>
      <c r="I36" s="132"/>
      <c r="J36" s="132"/>
      <c r="K36" s="132"/>
      <c r="L36" s="132"/>
      <c r="M36" s="132"/>
      <c r="N36" s="132"/>
      <c r="O36" s="132"/>
      <c r="P36" s="132"/>
      <c r="Q36" s="132"/>
    </row>
    <row r="37" spans="1:17">
      <c r="A37" s="1"/>
      <c r="B37" s="57" t="s">
        <v>185</v>
      </c>
      <c r="C37" s="86"/>
      <c r="D37" s="132"/>
      <c r="E37" s="132"/>
      <c r="F37" s="132"/>
      <c r="G37" s="132"/>
      <c r="H37" s="132"/>
      <c r="I37" s="132"/>
      <c r="J37" s="132"/>
      <c r="K37" s="132"/>
      <c r="L37" s="132"/>
      <c r="M37" s="132"/>
      <c r="N37" s="132"/>
      <c r="O37" s="132"/>
      <c r="P37" s="132"/>
      <c r="Q37" s="132"/>
    </row>
    <row r="38" spans="1:17">
      <c r="A38" s="1"/>
      <c r="B38" s="89" t="s">
        <v>186</v>
      </c>
      <c r="C38" s="90"/>
      <c r="D38" s="133">
        <v>0.28852999210357666</v>
      </c>
      <c r="E38" s="133">
        <v>0.21895000338554382</v>
      </c>
      <c r="F38" s="133">
        <v>0.32695001363754272</v>
      </c>
      <c r="G38" s="133">
        <v>0.26736998558044434</v>
      </c>
      <c r="H38" s="133">
        <v>0.25185999274253845</v>
      </c>
      <c r="I38" s="133">
        <v>0.29552000761032104</v>
      </c>
      <c r="J38" s="133">
        <v>0.32504001259803772</v>
      </c>
      <c r="K38" s="133">
        <v>0.28284001350402832</v>
      </c>
      <c r="L38" s="133">
        <v>0.29107999801635742</v>
      </c>
      <c r="M38" s="133">
        <v>0.24706999957561493</v>
      </c>
      <c r="N38" s="133">
        <v>0.25922998785972595</v>
      </c>
      <c r="O38" s="133">
        <v>0.23387999832630157</v>
      </c>
      <c r="P38" s="133">
        <v>0.28077998757362366</v>
      </c>
      <c r="Q38" s="133">
        <v>0.2378000020980835</v>
      </c>
    </row>
    <row r="39" spans="1:17">
      <c r="A39" s="1"/>
      <c r="B39" s="135" t="s">
        <v>187</v>
      </c>
      <c r="C39" s="86"/>
      <c r="D39" s="132">
        <v>0.16270999610424042</v>
      </c>
      <c r="E39" s="132">
        <v>0.12227000296115875</v>
      </c>
      <c r="F39" s="132">
        <v>0.17036999762058258</v>
      </c>
      <c r="G39" s="132">
        <v>0.12647999823093414</v>
      </c>
      <c r="H39" s="132">
        <v>0.14253999292850494</v>
      </c>
      <c r="I39" s="132">
        <v>0.15601000189781189</v>
      </c>
      <c r="J39" s="132">
        <v>0.17600999772548676</v>
      </c>
      <c r="K39" s="132">
        <v>0.12660999596118927</v>
      </c>
      <c r="L39" s="132">
        <v>0.14651000499725342</v>
      </c>
      <c r="M39" s="132">
        <v>0.13210000097751617</v>
      </c>
      <c r="N39" s="132">
        <v>0.15900999307632446</v>
      </c>
      <c r="O39" s="132">
        <v>0.1171799972653389</v>
      </c>
      <c r="P39" s="132">
        <v>0.14959999918937683</v>
      </c>
      <c r="Q39" s="132">
        <v>0.12246999889612198</v>
      </c>
    </row>
    <row r="40" spans="1:17">
      <c r="A40" s="1"/>
      <c r="B40" s="92" t="s">
        <v>188</v>
      </c>
      <c r="C40" s="93"/>
      <c r="D40" s="134">
        <v>6.9779999554157257E-2</v>
      </c>
      <c r="E40" s="134">
        <v>3.0209999531507492E-2</v>
      </c>
      <c r="F40" s="134">
        <v>5.4600000381469727E-2</v>
      </c>
      <c r="G40" s="134">
        <v>2.7720000594854355E-2</v>
      </c>
      <c r="H40" s="134">
        <v>4.4539999216794968E-2</v>
      </c>
      <c r="I40" s="134">
        <v>5.2409999072551727E-2</v>
      </c>
      <c r="J40" s="134">
        <v>5.5750001221895218E-2</v>
      </c>
      <c r="K40" s="134">
        <v>4.1179999709129333E-2</v>
      </c>
      <c r="L40" s="134">
        <v>3.8729999214410782E-2</v>
      </c>
      <c r="M40" s="134">
        <v>4.7049999237060547E-2</v>
      </c>
      <c r="N40" s="134">
        <v>4.8330001533031464E-2</v>
      </c>
      <c r="O40" s="134">
        <v>4.2640000581741333E-2</v>
      </c>
      <c r="P40" s="134">
        <v>4.8170000314712524E-2</v>
      </c>
      <c r="Q40" s="134">
        <v>4.6730000525712967E-2</v>
      </c>
    </row>
    <row r="41" spans="1:17" ht="6" customHeight="1">
      <c r="A41" s="1"/>
      <c r="B41" s="135"/>
      <c r="C41" s="86"/>
      <c r="D41" s="132"/>
      <c r="E41" s="132"/>
      <c r="F41" s="132"/>
      <c r="G41" s="132"/>
      <c r="H41" s="132"/>
      <c r="I41" s="132"/>
      <c r="J41" s="132"/>
      <c r="K41" s="132"/>
      <c r="L41" s="132"/>
      <c r="M41" s="132"/>
      <c r="N41" s="132"/>
      <c r="O41" s="132"/>
      <c r="P41" s="132"/>
      <c r="Q41" s="132"/>
    </row>
    <row r="42" spans="1:17">
      <c r="A42" s="1"/>
      <c r="B42" s="57" t="s">
        <v>234</v>
      </c>
      <c r="C42" s="137"/>
      <c r="D42" s="132"/>
      <c r="E42" s="132"/>
      <c r="F42" s="132"/>
      <c r="G42" s="132"/>
      <c r="H42" s="132"/>
      <c r="I42" s="132"/>
      <c r="J42" s="132"/>
      <c r="K42" s="132"/>
      <c r="L42" s="132"/>
      <c r="M42" s="132"/>
      <c r="N42" s="132"/>
      <c r="O42" s="132"/>
      <c r="P42" s="132"/>
      <c r="Q42" s="132"/>
    </row>
    <row r="43" spans="1:17">
      <c r="A43" s="1"/>
      <c r="B43" s="199" t="s">
        <v>235</v>
      </c>
      <c r="C43" s="200"/>
      <c r="D43" s="133">
        <v>0.13370999693870544</v>
      </c>
      <c r="E43" s="133">
        <v>0.10153999924659729</v>
      </c>
      <c r="F43" s="133">
        <v>0.15570999681949615</v>
      </c>
      <c r="G43" s="133">
        <v>0.10186000168323517</v>
      </c>
      <c r="H43" s="133">
        <v>0.11568000167608261</v>
      </c>
      <c r="I43" s="133">
        <v>0.13133999705314636</v>
      </c>
      <c r="J43" s="133">
        <v>0.14797000586986542</v>
      </c>
      <c r="K43" s="133">
        <v>0.10409999638795853</v>
      </c>
      <c r="L43" s="133">
        <v>0.12171000242233276</v>
      </c>
      <c r="M43" s="133">
        <v>0.10751000046730042</v>
      </c>
      <c r="N43" s="133">
        <v>0.13454000651836395</v>
      </c>
      <c r="O43" s="133">
        <v>9.3000002205371857E-2</v>
      </c>
      <c r="P43" s="133">
        <v>0.11810000240802765</v>
      </c>
      <c r="Q43" s="133">
        <v>9.4970002770423889E-2</v>
      </c>
    </row>
    <row r="44" spans="1:17">
      <c r="A44" s="1"/>
      <c r="B44" s="201" t="s">
        <v>236</v>
      </c>
      <c r="C44" s="202"/>
      <c r="D44" s="134">
        <v>0.20263999700546265</v>
      </c>
      <c r="E44" s="134">
        <v>0.15042999386787415</v>
      </c>
      <c r="F44" s="134">
        <v>0.20821000635623932</v>
      </c>
      <c r="G44" s="134">
        <v>0.17010000348091125</v>
      </c>
      <c r="H44" s="134">
        <v>0.18171000480651855</v>
      </c>
      <c r="I44" s="134">
        <v>0.20260000228881836</v>
      </c>
      <c r="J44" s="134">
        <v>0.2281000018119812</v>
      </c>
      <c r="K44" s="134">
        <v>0.18511000275611877</v>
      </c>
      <c r="L44" s="134">
        <v>0.19321000576019287</v>
      </c>
      <c r="M44" s="134">
        <v>0.17659999430179596</v>
      </c>
      <c r="N44" s="134">
        <v>0.193340003490448</v>
      </c>
      <c r="O44" s="134">
        <v>0.16417999565601349</v>
      </c>
      <c r="P44" s="134">
        <v>0.20503999292850494</v>
      </c>
      <c r="Q44" s="134">
        <v>0.17649999260902405</v>
      </c>
    </row>
    <row r="45" spans="1:17" ht="6" customHeight="1">
      <c r="A45" s="1"/>
      <c r="B45" s="203"/>
      <c r="C45" s="137"/>
      <c r="D45" s="132"/>
      <c r="E45" s="132"/>
      <c r="F45" s="132"/>
      <c r="G45" s="132"/>
      <c r="H45" s="132"/>
      <c r="I45" s="132"/>
      <c r="J45" s="132"/>
      <c r="K45" s="132"/>
      <c r="L45" s="132"/>
      <c r="M45" s="132"/>
      <c r="N45" s="132"/>
      <c r="O45" s="132"/>
      <c r="P45" s="132"/>
      <c r="Q45" s="132"/>
    </row>
    <row r="46" spans="1:17">
      <c r="A46" s="1"/>
      <c r="B46" s="57" t="s">
        <v>133</v>
      </c>
      <c r="C46" s="204"/>
      <c r="D46" s="132"/>
      <c r="E46" s="132"/>
      <c r="F46" s="132"/>
      <c r="G46" s="132"/>
      <c r="H46" s="132"/>
      <c r="I46" s="132"/>
      <c r="J46" s="132"/>
      <c r="K46" s="132"/>
      <c r="L46" s="132"/>
      <c r="M46" s="132"/>
      <c r="N46" s="132"/>
      <c r="O46" s="132"/>
      <c r="P46" s="132"/>
      <c r="Q46" s="132"/>
    </row>
    <row r="47" spans="1:17">
      <c r="A47" s="1"/>
      <c r="B47" s="199" t="s">
        <v>134</v>
      </c>
      <c r="C47" s="200"/>
      <c r="D47" s="133">
        <v>0.14484000205993652</v>
      </c>
      <c r="E47" s="133">
        <v>0.1027199998497963</v>
      </c>
      <c r="F47" s="133">
        <v>0.15432000160217285</v>
      </c>
      <c r="G47" s="133">
        <v>0.10719999670982361</v>
      </c>
      <c r="H47" s="133">
        <v>0.12253999710083008</v>
      </c>
      <c r="I47" s="133">
        <v>0.14302000403404236</v>
      </c>
      <c r="J47" s="133">
        <v>0.15662999451160431</v>
      </c>
      <c r="K47" s="133">
        <v>0.12071000039577484</v>
      </c>
      <c r="L47" s="133">
        <v>0.13041999936103821</v>
      </c>
      <c r="M47" s="133">
        <v>0.11736000329256058</v>
      </c>
      <c r="N47" s="133">
        <v>0.13853999972343445</v>
      </c>
      <c r="O47" s="133">
        <v>0.10305000096559525</v>
      </c>
      <c r="P47" s="133">
        <v>0.13447000086307526</v>
      </c>
      <c r="Q47" s="133">
        <v>0.11111000180244446</v>
      </c>
    </row>
    <row r="48" spans="1:17">
      <c r="A48" s="1"/>
      <c r="B48" s="201" t="s">
        <v>136</v>
      </c>
      <c r="C48" s="202"/>
      <c r="D48" s="134">
        <v>0.31235000491142273</v>
      </c>
      <c r="E48" s="134">
        <v>0.24871000647544861</v>
      </c>
      <c r="F48" s="134">
        <v>0.31073999404907227</v>
      </c>
      <c r="G48" s="134">
        <v>0.26497998833656311</v>
      </c>
      <c r="H48" s="134">
        <v>0.26339000463485718</v>
      </c>
      <c r="I48" s="134">
        <v>0.26725000143051147</v>
      </c>
      <c r="J48" s="134">
        <v>0.31863999366760254</v>
      </c>
      <c r="K48" s="134">
        <v>0.23824000358581543</v>
      </c>
      <c r="L48" s="134">
        <v>0.27224999666213989</v>
      </c>
      <c r="M48" s="134">
        <v>0.23756000399589539</v>
      </c>
      <c r="N48" s="134">
        <v>0.24874000251293182</v>
      </c>
      <c r="O48" s="134">
        <v>0.20802000164985657</v>
      </c>
      <c r="P48" s="134">
        <v>0.24367000162601471</v>
      </c>
      <c r="Q48" s="134">
        <v>0.20815999805927277</v>
      </c>
    </row>
    <row r="49" spans="1:17">
      <c r="A49" s="1"/>
      <c r="B49" s="137"/>
      <c r="C49" s="137"/>
      <c r="D49" s="138"/>
      <c r="E49" s="138"/>
      <c r="F49" s="138"/>
      <c r="G49" s="139"/>
      <c r="H49" s="139"/>
      <c r="I49" s="139"/>
      <c r="J49" s="139"/>
      <c r="K49" s="139"/>
      <c r="L49" s="139"/>
      <c r="M49" s="139"/>
      <c r="N49" s="139"/>
      <c r="O49" s="139"/>
      <c r="P49" s="139"/>
      <c r="Q49" s="139"/>
    </row>
    <row r="50" spans="1:17">
      <c r="A50" s="1"/>
      <c r="B50" s="45" t="s">
        <v>329</v>
      </c>
      <c r="C50" s="45"/>
      <c r="D50" s="45"/>
      <c r="E50" s="45"/>
      <c r="F50" s="45"/>
      <c r="G50" s="45"/>
      <c r="H50" s="45"/>
      <c r="I50" s="45"/>
      <c r="J50" s="45"/>
      <c r="K50" s="45"/>
      <c r="L50" s="45"/>
      <c r="M50" s="45"/>
      <c r="N50" s="45"/>
      <c r="O50" s="45"/>
      <c r="P50" s="45"/>
      <c r="Q50" s="45"/>
    </row>
    <row r="51" spans="1:17">
      <c r="A51" s="1"/>
      <c r="B51" s="45" t="s">
        <v>330</v>
      </c>
      <c r="C51" s="1"/>
      <c r="D51" s="45"/>
      <c r="E51" s="45"/>
      <c r="F51" s="45"/>
      <c r="G51" s="45"/>
      <c r="H51" s="45"/>
      <c r="I51" s="45"/>
      <c r="J51" s="45"/>
      <c r="K51" s="45"/>
      <c r="L51" s="45"/>
      <c r="M51" s="45"/>
      <c r="N51" s="45"/>
      <c r="O51" s="45"/>
      <c r="P51" s="45"/>
      <c r="Q51" s="45"/>
    </row>
    <row r="52" spans="1:17">
      <c r="A52" s="1"/>
      <c r="B52" s="272" t="s">
        <v>333</v>
      </c>
      <c r="C52" s="45"/>
      <c r="D52" s="45"/>
      <c r="E52" s="45"/>
      <c r="F52" s="45"/>
      <c r="G52" s="45"/>
      <c r="H52" s="45"/>
      <c r="I52" s="45"/>
      <c r="J52" s="45"/>
      <c r="K52" s="45"/>
      <c r="L52" s="45"/>
      <c r="M52" s="45"/>
      <c r="N52" s="45"/>
      <c r="O52" s="45"/>
      <c r="P52" s="45"/>
      <c r="Q52" s="45"/>
    </row>
    <row r="53" spans="1:17">
      <c r="A53" s="1"/>
      <c r="B53" s="45" t="s">
        <v>103</v>
      </c>
      <c r="C53" s="45"/>
      <c r="D53" s="45"/>
      <c r="E53" s="45"/>
      <c r="F53" s="45"/>
      <c r="G53" s="45"/>
      <c r="H53" s="45"/>
      <c r="I53" s="45"/>
      <c r="J53" s="45"/>
      <c r="K53" s="45"/>
      <c r="L53" s="45"/>
      <c r="M53" s="45"/>
      <c r="N53" s="45"/>
      <c r="O53" s="45"/>
      <c r="P53" s="45"/>
      <c r="Q53" s="45"/>
    </row>
    <row r="54" spans="1:17">
      <c r="A54" s="1"/>
      <c r="B54" s="212" t="s">
        <v>190</v>
      </c>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45" t="s">
        <v>101</v>
      </c>
      <c r="C56" s="1"/>
      <c r="D56" s="1"/>
      <c r="E56" s="1"/>
      <c r="F56" s="1"/>
      <c r="G56" s="1"/>
      <c r="H56" s="1"/>
      <c r="I56" s="1"/>
      <c r="J56" s="1"/>
      <c r="K56" s="1"/>
      <c r="L56" s="1"/>
      <c r="M56" s="1"/>
      <c r="N56" s="1"/>
      <c r="O56" s="1"/>
      <c r="P56" s="1"/>
      <c r="Q56" s="1"/>
    </row>
    <row r="57" spans="1:17">
      <c r="B57" s="1"/>
    </row>
  </sheetData>
  <mergeCells count="1">
    <mergeCell ref="B7:C7"/>
  </mergeCells>
  <pageMargins left="0.7" right="0.7" top="0.78740157499999996" bottom="0.78740157499999996" header="0.3" footer="0.3"/>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4"/>
  </sheetPr>
  <dimension ref="B2:P214"/>
  <sheetViews>
    <sheetView showGridLines="0" zoomScaleNormal="100" workbookViewId="0"/>
  </sheetViews>
  <sheetFormatPr baseColWidth="10" defaultRowHeight="15"/>
  <cols>
    <col min="1" max="1" width="11.42578125" style="2"/>
    <col min="2" max="2" width="10.5703125" style="2" customWidth="1"/>
    <col min="3" max="3" width="34.140625" style="2" customWidth="1"/>
    <col min="4" max="7" width="12.7109375" style="2" customWidth="1"/>
    <col min="8" max="8" width="11.42578125" style="2"/>
    <col min="9" max="12" width="5.5703125" style="2" bestFit="1" customWidth="1"/>
    <col min="13" max="16384" width="11.42578125" style="2"/>
  </cols>
  <sheetData>
    <row r="2" spans="2:16" s="33" customFormat="1">
      <c r="B2" s="1"/>
      <c r="C2" s="1"/>
      <c r="D2" s="1"/>
      <c r="E2" s="1"/>
      <c r="F2" s="1"/>
      <c r="G2" s="1"/>
      <c r="H2" s="1"/>
    </row>
    <row r="3" spans="2:16" s="38" customFormat="1" ht="26.85" customHeight="1">
      <c r="B3" s="35" t="s">
        <v>36</v>
      </c>
      <c r="C3" s="36" t="s">
        <v>37</v>
      </c>
      <c r="D3" s="37"/>
      <c r="E3" s="37"/>
      <c r="F3" s="37"/>
      <c r="G3" s="37"/>
      <c r="H3" s="34"/>
      <c r="I3" s="33"/>
      <c r="J3" s="33"/>
      <c r="K3" s="33"/>
      <c r="L3" s="33"/>
      <c r="M3" s="33"/>
      <c r="N3" s="33"/>
      <c r="O3" s="33"/>
      <c r="P3" s="33"/>
    </row>
    <row r="4" spans="2:16" s="33" customFormat="1" ht="13.35" customHeight="1">
      <c r="B4" s="1"/>
      <c r="C4" s="1"/>
      <c r="D4" s="1"/>
      <c r="E4" s="1"/>
      <c r="F4" s="1"/>
      <c r="G4" s="1"/>
      <c r="H4" s="1"/>
    </row>
    <row r="5" spans="2:16" s="41" customFormat="1" ht="15" customHeight="1">
      <c r="B5" s="125" t="s">
        <v>334</v>
      </c>
      <c r="C5" s="196"/>
      <c r="D5" s="196"/>
      <c r="E5" s="196"/>
      <c r="F5" s="273"/>
      <c r="G5" s="39"/>
      <c r="H5" s="39"/>
      <c r="I5" s="33"/>
      <c r="J5" s="33"/>
      <c r="K5" s="33"/>
      <c r="L5" s="33"/>
      <c r="M5" s="33"/>
      <c r="N5" s="33"/>
      <c r="O5" s="33"/>
      <c r="P5" s="33"/>
    </row>
    <row r="6" spans="2:16" s="33" customFormat="1" ht="13.35" customHeight="1">
      <c r="B6" s="1"/>
      <c r="C6" s="1"/>
      <c r="D6" s="1"/>
      <c r="E6" s="1"/>
      <c r="F6" s="1"/>
      <c r="G6" s="1"/>
      <c r="H6" s="1"/>
    </row>
    <row r="7" spans="2:16" s="46" customFormat="1" ht="15" customHeight="1">
      <c r="B7" s="150" t="s">
        <v>313</v>
      </c>
      <c r="C7" s="151"/>
      <c r="D7" s="48">
        <v>1999</v>
      </c>
      <c r="E7" s="48">
        <v>2004</v>
      </c>
      <c r="F7" s="48">
        <v>2009</v>
      </c>
      <c r="G7" s="48">
        <v>2014</v>
      </c>
      <c r="H7" s="45"/>
      <c r="I7" s="33"/>
      <c r="J7" s="33"/>
      <c r="K7" s="33"/>
      <c r="L7" s="33"/>
      <c r="M7" s="33"/>
      <c r="N7" s="33"/>
      <c r="O7" s="33"/>
      <c r="P7" s="33"/>
    </row>
    <row r="8" spans="2:16" s="46" customFormat="1">
      <c r="B8" s="55"/>
      <c r="C8" s="129"/>
      <c r="D8" s="130"/>
      <c r="E8" s="130"/>
      <c r="F8" s="130"/>
      <c r="G8" s="45"/>
      <c r="H8" s="45"/>
      <c r="I8" s="33"/>
      <c r="J8" s="33"/>
      <c r="K8" s="33"/>
      <c r="L8" s="33"/>
      <c r="M8" s="33"/>
      <c r="N8" s="33"/>
      <c r="O8" s="33"/>
      <c r="P8" s="33"/>
    </row>
    <row r="9" spans="2:16" s="46" customFormat="1">
      <c r="B9" s="78" t="s">
        <v>117</v>
      </c>
      <c r="C9" s="274"/>
      <c r="D9" s="156">
        <v>0.34</v>
      </c>
      <c r="E9" s="156">
        <v>0.35699999999999998</v>
      </c>
      <c r="F9" s="156">
        <v>0.35899999999999999</v>
      </c>
      <c r="G9" s="156">
        <v>0.436</v>
      </c>
      <c r="H9" s="45"/>
      <c r="I9" s="275"/>
      <c r="J9" s="275"/>
      <c r="K9" s="275"/>
      <c r="L9" s="275"/>
      <c r="M9" s="33"/>
      <c r="N9" s="33"/>
      <c r="O9" s="33"/>
      <c r="P9" s="33"/>
    </row>
    <row r="10" spans="2:16" s="46" customFormat="1" ht="6" customHeight="1">
      <c r="B10" s="57"/>
      <c r="C10" s="276"/>
      <c r="D10" s="87"/>
      <c r="E10" s="87"/>
      <c r="F10" s="87"/>
      <c r="G10" s="87"/>
      <c r="H10" s="45"/>
      <c r="I10" s="33"/>
      <c r="J10" s="33"/>
      <c r="K10" s="33"/>
      <c r="L10" s="33"/>
      <c r="M10" s="33"/>
      <c r="N10" s="33"/>
      <c r="O10" s="33"/>
      <c r="P10" s="33"/>
    </row>
    <row r="11" spans="2:16" s="46" customFormat="1">
      <c r="B11" s="57" t="s">
        <v>118</v>
      </c>
      <c r="C11" s="86"/>
      <c r="D11" s="87"/>
      <c r="E11" s="87"/>
      <c r="F11" s="87"/>
      <c r="G11" s="87"/>
      <c r="H11" s="45"/>
      <c r="I11" s="33"/>
      <c r="J11" s="33"/>
      <c r="K11" s="33"/>
      <c r="L11" s="33"/>
      <c r="M11" s="33"/>
      <c r="N11" s="33"/>
      <c r="O11" s="33"/>
      <c r="P11" s="33"/>
    </row>
    <row r="12" spans="2:16" s="148" customFormat="1">
      <c r="B12" s="89" t="s">
        <v>119</v>
      </c>
      <c r="C12" s="90"/>
      <c r="D12" s="91">
        <v>0.38400000000000001</v>
      </c>
      <c r="E12" s="91">
        <v>0.39</v>
      </c>
      <c r="F12" s="91">
        <v>0.39600000000000002</v>
      </c>
      <c r="G12" s="91">
        <v>0.45700000000000002</v>
      </c>
      <c r="H12" s="58"/>
      <c r="I12" s="33"/>
      <c r="J12" s="33"/>
      <c r="K12" s="33"/>
      <c r="L12" s="33"/>
      <c r="M12" s="33"/>
      <c r="N12" s="33"/>
      <c r="O12" s="33"/>
      <c r="P12" s="33"/>
    </row>
    <row r="13" spans="2:16" s="46" customFormat="1">
      <c r="B13" s="92" t="s">
        <v>120</v>
      </c>
      <c r="C13" s="93"/>
      <c r="D13" s="94">
        <v>0.29899999999999999</v>
      </c>
      <c r="E13" s="94">
        <v>0.32500000000000001</v>
      </c>
      <c r="F13" s="94">
        <v>0.32400000000000001</v>
      </c>
      <c r="G13" s="94">
        <v>0.41499999999999998</v>
      </c>
      <c r="H13" s="45"/>
      <c r="I13" s="33"/>
      <c r="J13" s="33"/>
      <c r="K13" s="33"/>
      <c r="L13" s="33"/>
      <c r="M13" s="33"/>
      <c r="N13" s="33"/>
      <c r="O13" s="33"/>
      <c r="P13" s="33"/>
    </row>
    <row r="14" spans="2:16" s="46" customFormat="1" ht="6" customHeight="1">
      <c r="B14" s="277"/>
      <c r="C14" s="99"/>
      <c r="D14" s="87"/>
      <c r="E14" s="87"/>
      <c r="F14" s="87"/>
      <c r="G14" s="87"/>
      <c r="H14" s="45"/>
      <c r="I14" s="33"/>
      <c r="J14" s="33"/>
      <c r="K14" s="33"/>
      <c r="L14" s="33"/>
      <c r="M14" s="33"/>
      <c r="N14" s="33"/>
      <c r="O14" s="33"/>
      <c r="P14" s="33"/>
    </row>
    <row r="15" spans="2:16" s="46" customFormat="1">
      <c r="B15" s="57" t="s">
        <v>121</v>
      </c>
      <c r="C15" s="99"/>
      <c r="D15" s="87"/>
      <c r="E15" s="87"/>
      <c r="F15" s="87"/>
      <c r="G15" s="87"/>
      <c r="H15" s="45"/>
      <c r="I15" s="33"/>
      <c r="J15" s="33"/>
      <c r="K15" s="33"/>
      <c r="L15" s="33"/>
      <c r="M15" s="33"/>
      <c r="N15" s="33"/>
      <c r="O15" s="33"/>
      <c r="P15" s="33"/>
    </row>
    <row r="16" spans="2:16" s="148" customFormat="1">
      <c r="B16" s="59" t="s">
        <v>335</v>
      </c>
      <c r="C16" s="98"/>
      <c r="D16" s="91">
        <v>0.371</v>
      </c>
      <c r="E16" s="91">
        <v>0.36499999999999999</v>
      </c>
      <c r="F16" s="91">
        <v>0.32700000000000001</v>
      </c>
      <c r="G16" s="91">
        <v>0.53800000000000003</v>
      </c>
      <c r="H16" s="58"/>
      <c r="I16" s="33"/>
      <c r="J16" s="33"/>
      <c r="K16" s="33"/>
      <c r="L16" s="33"/>
      <c r="M16" s="33"/>
      <c r="N16" s="33"/>
      <c r="O16" s="33"/>
      <c r="P16" s="33"/>
    </row>
    <row r="17" spans="2:16" s="46" customFormat="1">
      <c r="B17" s="61" t="s">
        <v>336</v>
      </c>
      <c r="C17" s="99"/>
      <c r="D17" s="87">
        <v>0.34499999999999997</v>
      </c>
      <c r="E17" s="87">
        <v>0.34100000000000003</v>
      </c>
      <c r="F17" s="87">
        <v>0.35299999999999998</v>
      </c>
      <c r="G17" s="87">
        <v>0.44900000000000001</v>
      </c>
      <c r="H17" s="45"/>
      <c r="I17" s="33"/>
      <c r="J17" s="33"/>
      <c r="K17" s="33"/>
      <c r="L17" s="33"/>
      <c r="M17" s="33"/>
      <c r="N17" s="33"/>
      <c r="O17" s="33"/>
      <c r="P17" s="33"/>
    </row>
    <row r="18" spans="2:16" s="46" customFormat="1">
      <c r="B18" s="61" t="s">
        <v>337</v>
      </c>
      <c r="C18" s="99"/>
      <c r="D18" s="87">
        <v>0.36799999999999999</v>
      </c>
      <c r="E18" s="87">
        <v>0.39</v>
      </c>
      <c r="F18" s="87">
        <v>0.40600000000000003</v>
      </c>
      <c r="G18" s="87">
        <v>0.45700000000000002</v>
      </c>
      <c r="H18" s="45"/>
      <c r="I18" s="33"/>
      <c r="J18" s="33"/>
      <c r="K18" s="33"/>
      <c r="L18" s="33"/>
      <c r="M18" s="33"/>
      <c r="N18" s="33"/>
      <c r="O18" s="33"/>
      <c r="P18" s="33"/>
    </row>
    <row r="19" spans="2:16" s="46" customFormat="1">
      <c r="B19" s="61" t="s">
        <v>338</v>
      </c>
      <c r="C19" s="99"/>
      <c r="D19" s="87">
        <v>0.40200000000000002</v>
      </c>
      <c r="E19" s="87">
        <v>0.40100000000000002</v>
      </c>
      <c r="F19" s="87">
        <v>0.40899999999999997</v>
      </c>
      <c r="G19" s="87">
        <v>0.48</v>
      </c>
      <c r="H19" s="45"/>
      <c r="I19" s="33"/>
      <c r="J19" s="33"/>
      <c r="K19" s="33"/>
      <c r="L19" s="33"/>
      <c r="M19" s="33"/>
      <c r="N19" s="33"/>
      <c r="O19" s="33"/>
      <c r="P19" s="33"/>
    </row>
    <row r="20" spans="2:16" s="46" customFormat="1">
      <c r="B20" s="61" t="s">
        <v>339</v>
      </c>
      <c r="C20" s="99"/>
      <c r="D20" s="87">
        <v>0.35</v>
      </c>
      <c r="E20" s="87">
        <v>0.39400000000000002</v>
      </c>
      <c r="F20" s="87">
        <v>0.35299999999999998</v>
      </c>
      <c r="G20" s="87">
        <v>0.45200000000000001</v>
      </c>
      <c r="H20" s="45"/>
      <c r="I20" s="33"/>
      <c r="J20" s="33"/>
      <c r="K20" s="33"/>
      <c r="L20" s="33"/>
      <c r="M20" s="33"/>
      <c r="N20" s="33"/>
      <c r="O20" s="33"/>
      <c r="P20" s="33"/>
    </row>
    <row r="21" spans="2:16" s="46" customFormat="1">
      <c r="B21" s="61" t="s">
        <v>340</v>
      </c>
      <c r="C21" s="99"/>
      <c r="D21" s="87">
        <v>0.26500000000000001</v>
      </c>
      <c r="E21" s="87">
        <v>0.31900000000000001</v>
      </c>
      <c r="F21" s="87">
        <v>0.33399999999999996</v>
      </c>
      <c r="G21" s="87">
        <v>0.41499999999999998</v>
      </c>
      <c r="H21" s="45"/>
      <c r="I21" s="33"/>
      <c r="J21" s="33"/>
      <c r="K21" s="33"/>
      <c r="L21" s="33"/>
      <c r="M21" s="33"/>
      <c r="N21" s="33"/>
      <c r="O21" s="33"/>
      <c r="P21" s="33"/>
    </row>
    <row r="22" spans="2:16" s="46" customFormat="1">
      <c r="B22" s="63" t="s">
        <v>341</v>
      </c>
      <c r="C22" s="101"/>
      <c r="D22" s="94">
        <v>0.16700000000000001</v>
      </c>
      <c r="E22" s="94">
        <v>0.192</v>
      </c>
      <c r="F22" s="94">
        <v>0.20300000000000001</v>
      </c>
      <c r="G22" s="94">
        <v>0.26100000000000001</v>
      </c>
      <c r="H22" s="45"/>
      <c r="I22" s="33"/>
      <c r="J22" s="33"/>
      <c r="K22" s="33"/>
      <c r="L22" s="33"/>
      <c r="M22" s="33"/>
      <c r="N22" s="33"/>
      <c r="O22" s="33"/>
      <c r="P22" s="33"/>
    </row>
    <row r="23" spans="2:16" s="46" customFormat="1" ht="6" customHeight="1">
      <c r="B23" s="61"/>
      <c r="C23" s="99"/>
      <c r="D23" s="87"/>
      <c r="E23" s="87"/>
      <c r="F23" s="87"/>
      <c r="G23" s="87"/>
      <c r="H23" s="45"/>
      <c r="I23" s="33"/>
      <c r="J23" s="33"/>
      <c r="K23" s="33"/>
      <c r="L23" s="33"/>
      <c r="M23" s="33"/>
      <c r="N23" s="33"/>
      <c r="O23" s="33"/>
      <c r="P23" s="33"/>
    </row>
    <row r="24" spans="2:16" s="46" customFormat="1">
      <c r="B24" s="57" t="s">
        <v>342</v>
      </c>
      <c r="C24" s="99"/>
      <c r="D24" s="136"/>
      <c r="E24" s="136"/>
      <c r="F24" s="136"/>
      <c r="G24" s="136"/>
      <c r="H24" s="45"/>
      <c r="I24" s="33"/>
      <c r="J24" s="33"/>
      <c r="K24" s="33"/>
      <c r="L24" s="33"/>
      <c r="M24" s="33"/>
      <c r="N24" s="33"/>
      <c r="O24" s="33"/>
      <c r="P24" s="33"/>
    </row>
    <row r="25" spans="2:16" s="148" customFormat="1">
      <c r="B25" s="59" t="s">
        <v>138</v>
      </c>
      <c r="C25" s="90"/>
      <c r="D25" s="91">
        <v>0.25800000000000001</v>
      </c>
      <c r="E25" s="91">
        <v>0.25600000000000001</v>
      </c>
      <c r="F25" s="91">
        <v>0.27300000000000002</v>
      </c>
      <c r="G25" s="91">
        <v>0.32500000000000001</v>
      </c>
      <c r="H25" s="58"/>
      <c r="I25" s="33"/>
      <c r="J25" s="33"/>
      <c r="K25" s="33"/>
      <c r="L25" s="33"/>
      <c r="M25" s="33"/>
      <c r="N25" s="33"/>
      <c r="O25" s="33"/>
      <c r="P25" s="33"/>
    </row>
    <row r="26" spans="2:16" s="46" customFormat="1">
      <c r="B26" s="61" t="s">
        <v>139</v>
      </c>
      <c r="C26" s="86"/>
      <c r="D26" s="87">
        <v>0.32300000000000001</v>
      </c>
      <c r="E26" s="87">
        <v>0.32</v>
      </c>
      <c r="F26" s="87">
        <v>0.45</v>
      </c>
      <c r="G26" s="87">
        <v>0.40100000000000002</v>
      </c>
      <c r="H26" s="45"/>
      <c r="I26" s="33"/>
      <c r="J26" s="33"/>
      <c r="K26" s="33"/>
      <c r="L26" s="33"/>
      <c r="M26" s="33"/>
      <c r="N26" s="33"/>
      <c r="O26" s="33"/>
      <c r="P26" s="33"/>
    </row>
    <row r="27" spans="2:16" s="46" customFormat="1">
      <c r="B27" s="61" t="s">
        <v>343</v>
      </c>
      <c r="C27" s="86"/>
      <c r="D27" s="87">
        <v>0.30499999999999999</v>
      </c>
      <c r="E27" s="87">
        <v>0.34300000000000003</v>
      </c>
      <c r="F27" s="87"/>
      <c r="G27" s="87">
        <v>0.434</v>
      </c>
      <c r="H27" s="45"/>
      <c r="I27" s="33"/>
      <c r="J27" s="33"/>
      <c r="K27" s="33"/>
      <c r="L27" s="33"/>
      <c r="M27" s="33"/>
      <c r="N27" s="33"/>
      <c r="O27" s="33"/>
      <c r="P27" s="33"/>
    </row>
    <row r="28" spans="2:16" s="46" customFormat="1">
      <c r="B28" s="278" t="s">
        <v>344</v>
      </c>
      <c r="C28" s="93"/>
      <c r="D28" s="94">
        <v>0.40400000000000003</v>
      </c>
      <c r="E28" s="94">
        <v>0.43</v>
      </c>
      <c r="F28" s="94"/>
      <c r="G28" s="94">
        <v>0.54900000000000004</v>
      </c>
      <c r="H28" s="45"/>
      <c r="I28" s="33"/>
      <c r="J28" s="33"/>
      <c r="K28" s="33"/>
      <c r="L28" s="33"/>
      <c r="M28" s="33"/>
      <c r="N28" s="33"/>
      <c r="O28" s="33"/>
      <c r="P28" s="33"/>
    </row>
    <row r="29" spans="2:16" s="46" customFormat="1" ht="6" customHeight="1">
      <c r="B29" s="61"/>
      <c r="C29" s="99"/>
      <c r="D29" s="87"/>
      <c r="E29" s="87"/>
      <c r="F29" s="87"/>
      <c r="G29" s="87"/>
      <c r="H29" s="45"/>
      <c r="I29" s="33"/>
      <c r="J29" s="33"/>
      <c r="K29" s="33"/>
      <c r="L29" s="33"/>
      <c r="M29" s="33"/>
      <c r="N29" s="33"/>
      <c r="O29" s="33"/>
      <c r="P29" s="33"/>
    </row>
    <row r="30" spans="2:16" s="46" customFormat="1">
      <c r="B30" s="57" t="s">
        <v>345</v>
      </c>
      <c r="C30" s="99"/>
      <c r="D30" s="87"/>
      <c r="E30" s="87"/>
      <c r="F30" s="87"/>
      <c r="G30" s="87"/>
      <c r="H30" s="45"/>
      <c r="I30" s="33"/>
      <c r="J30" s="33"/>
      <c r="K30" s="33"/>
      <c r="L30" s="33"/>
      <c r="M30" s="33"/>
      <c r="N30" s="33"/>
      <c r="O30" s="33"/>
      <c r="P30" s="33"/>
    </row>
    <row r="31" spans="2:16" s="46" customFormat="1">
      <c r="B31" s="59" t="s">
        <v>346</v>
      </c>
      <c r="C31" s="98"/>
      <c r="D31" s="91">
        <v>0.373</v>
      </c>
      <c r="E31" s="91">
        <v>0.38100000000000001</v>
      </c>
      <c r="F31" s="91">
        <v>0.376</v>
      </c>
      <c r="G31" s="91">
        <v>0.52500000000000002</v>
      </c>
      <c r="H31" s="45"/>
      <c r="I31" s="33"/>
      <c r="J31" s="33"/>
      <c r="K31" s="33"/>
      <c r="L31" s="33"/>
      <c r="M31" s="33"/>
      <c r="N31" s="33"/>
      <c r="O31" s="33"/>
      <c r="P31" s="33"/>
    </row>
    <row r="32" spans="2:16" s="46" customFormat="1">
      <c r="B32" s="61" t="s">
        <v>231</v>
      </c>
      <c r="C32" s="99"/>
      <c r="D32" s="87">
        <v>0.379</v>
      </c>
      <c r="E32" s="87">
        <v>0.4</v>
      </c>
      <c r="F32" s="87">
        <v>0.40100000000000002</v>
      </c>
      <c r="G32" s="87">
        <v>0.47799999999999998</v>
      </c>
      <c r="H32" s="45"/>
      <c r="I32" s="33"/>
      <c r="J32" s="33"/>
      <c r="K32" s="33"/>
      <c r="L32" s="33"/>
      <c r="M32" s="33"/>
      <c r="N32" s="33"/>
      <c r="O32" s="33"/>
      <c r="P32" s="33"/>
    </row>
    <row r="33" spans="2:16" s="148" customFormat="1">
      <c r="B33" s="61" t="s">
        <v>232</v>
      </c>
      <c r="C33" s="99"/>
      <c r="D33" s="87">
        <v>0.23499999999999999</v>
      </c>
      <c r="E33" s="87">
        <v>0.27</v>
      </c>
      <c r="F33" s="87">
        <v>0.26200000000000001</v>
      </c>
      <c r="G33" s="87">
        <v>0.26100000000000001</v>
      </c>
      <c r="H33" s="58"/>
      <c r="I33" s="33"/>
      <c r="J33" s="33"/>
      <c r="K33" s="33"/>
      <c r="L33" s="33"/>
      <c r="M33" s="33"/>
      <c r="N33" s="33"/>
      <c r="O33" s="33"/>
      <c r="P33" s="33"/>
    </row>
    <row r="34" spans="2:16" s="46" customFormat="1">
      <c r="B34" s="61" t="s">
        <v>347</v>
      </c>
      <c r="C34" s="99"/>
      <c r="D34" s="87">
        <v>0.377</v>
      </c>
      <c r="E34" s="87">
        <v>0.373</v>
      </c>
      <c r="F34" s="87">
        <v>0.36499999999999999</v>
      </c>
      <c r="G34" s="87">
        <v>0.39300000000000002</v>
      </c>
      <c r="H34" s="45"/>
      <c r="I34" s="33"/>
      <c r="J34" s="33"/>
      <c r="K34" s="33"/>
      <c r="L34" s="33"/>
      <c r="M34" s="33"/>
      <c r="N34" s="33"/>
      <c r="O34" s="33"/>
      <c r="P34" s="33"/>
    </row>
    <row r="35" spans="2:16" s="46" customFormat="1">
      <c r="B35" s="63" t="s">
        <v>233</v>
      </c>
      <c r="C35" s="101"/>
      <c r="D35" s="94">
        <v>0.245</v>
      </c>
      <c r="E35" s="94">
        <v>0.27800000000000002</v>
      </c>
      <c r="F35" s="94">
        <v>0.29499999999999998</v>
      </c>
      <c r="G35" s="94">
        <v>0.35299999999999998</v>
      </c>
      <c r="H35" s="45"/>
      <c r="I35" s="33"/>
      <c r="J35" s="33"/>
      <c r="K35" s="33"/>
      <c r="L35" s="33"/>
      <c r="M35" s="33"/>
      <c r="N35" s="33"/>
      <c r="O35" s="33"/>
      <c r="P35" s="33"/>
    </row>
    <row r="36" spans="2:16" s="46" customFormat="1" ht="6" customHeight="1">
      <c r="B36" s="61"/>
      <c r="C36" s="99"/>
      <c r="D36" s="87"/>
      <c r="E36" s="87"/>
      <c r="F36" s="87"/>
      <c r="G36" s="87"/>
      <c r="H36" s="45"/>
      <c r="I36" s="33"/>
      <c r="J36" s="33"/>
      <c r="K36" s="33"/>
      <c r="L36" s="33"/>
      <c r="M36" s="33"/>
      <c r="N36" s="33"/>
      <c r="O36" s="33"/>
      <c r="P36" s="33"/>
    </row>
    <row r="37" spans="2:16" s="46" customFormat="1">
      <c r="B37" s="57" t="s">
        <v>348</v>
      </c>
      <c r="C37" s="58"/>
      <c r="D37" s="136"/>
      <c r="E37" s="136"/>
      <c r="F37" s="136"/>
      <c r="G37" s="87"/>
      <c r="H37" s="45"/>
      <c r="I37" s="33"/>
      <c r="J37" s="33"/>
      <c r="K37" s="33"/>
      <c r="L37" s="33"/>
      <c r="M37" s="33"/>
      <c r="N37" s="33"/>
      <c r="O37" s="33"/>
      <c r="P37" s="33"/>
    </row>
    <row r="38" spans="2:16" s="46" customFormat="1">
      <c r="B38" s="158" t="s">
        <v>349</v>
      </c>
      <c r="C38" s="69"/>
      <c r="D38" s="91">
        <v>0.28599999999999998</v>
      </c>
      <c r="E38" s="91">
        <v>0.26800000000000002</v>
      </c>
      <c r="F38" s="91">
        <v>0.27400000000000002</v>
      </c>
      <c r="G38" s="91">
        <v>0.26900000000000002</v>
      </c>
      <c r="H38" s="45"/>
      <c r="I38" s="33"/>
      <c r="J38" s="33"/>
      <c r="K38" s="33"/>
      <c r="L38" s="33"/>
      <c r="M38" s="33"/>
      <c r="N38" s="33"/>
      <c r="O38" s="33"/>
      <c r="P38" s="33"/>
    </row>
    <row r="39" spans="2:16" s="46" customFormat="1">
      <c r="B39" s="279" t="s">
        <v>350</v>
      </c>
      <c r="C39" s="58"/>
      <c r="D39" s="87">
        <v>0.34</v>
      </c>
      <c r="E39" s="87">
        <v>0.36499999999999999</v>
      </c>
      <c r="F39" s="87">
        <v>0.36199999999999999</v>
      </c>
      <c r="G39" s="87">
        <v>0.433</v>
      </c>
      <c r="H39" s="45"/>
      <c r="I39" s="33"/>
      <c r="J39" s="33"/>
      <c r="K39" s="33"/>
      <c r="L39" s="33"/>
      <c r="M39" s="33"/>
      <c r="N39" s="33"/>
      <c r="O39" s="33"/>
      <c r="P39" s="33"/>
    </row>
    <row r="40" spans="2:16" s="148" customFormat="1">
      <c r="B40" s="160" t="s">
        <v>351</v>
      </c>
      <c r="C40" s="122"/>
      <c r="D40" s="94">
        <v>0.433</v>
      </c>
      <c r="E40" s="94">
        <v>0.38400000000000001</v>
      </c>
      <c r="F40" s="94">
        <v>0.44700000000000001</v>
      </c>
      <c r="G40" s="94">
        <v>0.5</v>
      </c>
      <c r="H40" s="58"/>
      <c r="I40" s="33"/>
      <c r="J40" s="33"/>
      <c r="K40" s="33"/>
      <c r="L40" s="33"/>
      <c r="M40" s="33"/>
      <c r="N40" s="33"/>
      <c r="O40" s="33"/>
      <c r="P40" s="33"/>
    </row>
    <row r="41" spans="2:16" s="46" customFormat="1" ht="6" customHeight="1">
      <c r="B41" s="45"/>
      <c r="C41" s="45"/>
      <c r="D41" s="280"/>
      <c r="E41" s="280"/>
      <c r="F41" s="280"/>
      <c r="G41" s="280"/>
      <c r="H41" s="45"/>
      <c r="I41" s="33"/>
      <c r="J41" s="33"/>
      <c r="K41" s="33"/>
      <c r="L41" s="33"/>
      <c r="M41" s="33"/>
      <c r="N41" s="33"/>
      <c r="O41" s="33"/>
      <c r="P41" s="33"/>
    </row>
    <row r="42" spans="2:16" s="46" customFormat="1">
      <c r="B42" s="57" t="s">
        <v>352</v>
      </c>
      <c r="C42" s="204"/>
      <c r="D42" s="280"/>
      <c r="E42" s="280"/>
      <c r="F42" s="280"/>
      <c r="G42" s="136"/>
      <c r="H42" s="45"/>
      <c r="I42" s="33"/>
      <c r="J42" s="33"/>
      <c r="K42" s="33"/>
      <c r="L42" s="33"/>
      <c r="M42" s="33"/>
      <c r="N42" s="33"/>
      <c r="O42" s="33"/>
      <c r="P42" s="33"/>
    </row>
    <row r="43" spans="2:16" s="46" customFormat="1">
      <c r="B43" s="199" t="s">
        <v>134</v>
      </c>
      <c r="C43" s="200"/>
      <c r="D43" s="281"/>
      <c r="E43" s="281"/>
      <c r="F43" s="281"/>
      <c r="G43" s="281">
        <v>0.46800000000000003</v>
      </c>
      <c r="H43" s="45"/>
      <c r="I43" s="33"/>
      <c r="J43" s="33"/>
      <c r="K43" s="33"/>
      <c r="L43" s="33"/>
      <c r="M43" s="33"/>
      <c r="N43" s="33"/>
      <c r="O43" s="33"/>
      <c r="P43" s="33"/>
    </row>
    <row r="44" spans="2:16" s="46" customFormat="1">
      <c r="B44" s="201" t="s">
        <v>136</v>
      </c>
      <c r="C44" s="202"/>
      <c r="D44" s="282"/>
      <c r="E44" s="282"/>
      <c r="F44" s="282"/>
      <c r="G44" s="282">
        <v>0.315</v>
      </c>
      <c r="H44" s="45"/>
      <c r="I44" s="33"/>
      <c r="J44" s="33"/>
      <c r="K44" s="33"/>
      <c r="L44" s="33"/>
      <c r="M44" s="33"/>
      <c r="N44" s="33"/>
      <c r="O44" s="33"/>
      <c r="P44" s="33"/>
    </row>
    <row r="45" spans="2:16" s="46" customFormat="1" ht="6" customHeight="1">
      <c r="B45" s="45"/>
      <c r="C45" s="45"/>
      <c r="D45" s="280"/>
      <c r="E45" s="280"/>
      <c r="F45" s="280"/>
      <c r="G45" s="280"/>
      <c r="H45" s="45"/>
    </row>
    <row r="46" spans="2:16" s="46" customFormat="1" ht="12.75">
      <c r="B46" s="57" t="s">
        <v>288</v>
      </c>
      <c r="C46" s="204"/>
      <c r="D46" s="280"/>
      <c r="E46" s="280"/>
      <c r="F46" s="280"/>
      <c r="G46" s="136"/>
      <c r="H46" s="45"/>
    </row>
    <row r="47" spans="2:16" s="46" customFormat="1" ht="12.75">
      <c r="B47" s="199" t="s">
        <v>353</v>
      </c>
      <c r="C47" s="200"/>
      <c r="D47" s="281">
        <v>0.34499999999999997</v>
      </c>
      <c r="E47" s="281">
        <v>0.36099999999999999</v>
      </c>
      <c r="F47" s="281">
        <v>0.36499999999999999</v>
      </c>
      <c r="G47" s="281">
        <v>0.45</v>
      </c>
      <c r="H47" s="45"/>
    </row>
    <row r="48" spans="2:16" s="46" customFormat="1" ht="12.75">
      <c r="B48" s="201" t="s">
        <v>290</v>
      </c>
      <c r="C48" s="202"/>
      <c r="D48" s="282">
        <v>0.20399999999999999</v>
      </c>
      <c r="E48" s="282">
        <v>0.23499999999999999</v>
      </c>
      <c r="F48" s="282">
        <v>0.191</v>
      </c>
      <c r="G48" s="282">
        <v>0.23400000000000001</v>
      </c>
      <c r="H48" s="45"/>
    </row>
    <row r="49" spans="2:8" s="46" customFormat="1" ht="12.75">
      <c r="B49" s="45"/>
      <c r="C49" s="45"/>
      <c r="D49" s="45"/>
      <c r="E49" s="45"/>
      <c r="F49" s="45"/>
      <c r="G49" s="45"/>
      <c r="H49" s="45"/>
    </row>
    <row r="50" spans="2:8" s="46" customFormat="1" ht="26.45" customHeight="1">
      <c r="B50" s="140" t="s">
        <v>354</v>
      </c>
      <c r="C50" s="140"/>
      <c r="D50" s="140"/>
      <c r="E50" s="140"/>
      <c r="F50" s="140"/>
      <c r="G50" s="140"/>
      <c r="H50" s="45"/>
    </row>
    <row r="51" spans="2:8" s="46" customFormat="1" ht="26.45" customHeight="1">
      <c r="B51" s="140" t="s">
        <v>355</v>
      </c>
      <c r="C51" s="140"/>
      <c r="D51" s="140"/>
      <c r="E51" s="140"/>
      <c r="F51" s="140"/>
      <c r="G51" s="140"/>
      <c r="H51" s="45"/>
    </row>
    <row r="52" spans="2:8" s="46" customFormat="1" ht="54" customHeight="1">
      <c r="B52" s="209" t="s">
        <v>356</v>
      </c>
      <c r="C52" s="209"/>
      <c r="D52" s="209"/>
      <c r="E52" s="209"/>
      <c r="F52" s="209"/>
      <c r="G52" s="209"/>
      <c r="H52" s="45"/>
    </row>
    <row r="53" spans="2:8" s="46" customFormat="1" ht="25.5" customHeight="1">
      <c r="B53" s="209" t="s">
        <v>357</v>
      </c>
      <c r="C53" s="209"/>
      <c r="D53" s="209"/>
      <c r="E53" s="209"/>
      <c r="F53" s="209"/>
      <c r="G53" s="209"/>
      <c r="H53" s="45"/>
    </row>
    <row r="54" spans="2:8" s="46" customFormat="1" ht="12.75">
      <c r="B54" s="45"/>
      <c r="C54" s="45"/>
      <c r="D54" s="45"/>
      <c r="E54" s="45"/>
      <c r="F54" s="45"/>
      <c r="G54" s="45"/>
      <c r="H54" s="45"/>
    </row>
    <row r="55" spans="2:8" s="46" customFormat="1" ht="12.75">
      <c r="B55" s="45" t="s">
        <v>358</v>
      </c>
      <c r="C55" s="45"/>
      <c r="D55" s="45"/>
      <c r="E55" s="45"/>
      <c r="F55" s="45"/>
      <c r="G55" s="45"/>
      <c r="H55" s="45"/>
    </row>
    <row r="56" spans="2:8" s="46" customFormat="1" ht="12.75">
      <c r="B56" s="45"/>
      <c r="C56" s="45"/>
      <c r="D56" s="45"/>
      <c r="E56" s="45"/>
      <c r="F56" s="45"/>
      <c r="G56" s="45"/>
      <c r="H56" s="45"/>
    </row>
    <row r="57" spans="2:8" s="46" customFormat="1" ht="12.75">
      <c r="B57" s="45"/>
      <c r="C57" s="45"/>
      <c r="D57" s="45"/>
      <c r="E57" s="45"/>
      <c r="F57" s="45"/>
      <c r="G57" s="45"/>
      <c r="H57" s="45"/>
    </row>
    <row r="58" spans="2:8" s="46" customFormat="1" ht="12.75">
      <c r="B58" s="45"/>
      <c r="C58" s="45"/>
      <c r="D58" s="45"/>
      <c r="E58" s="45"/>
      <c r="F58" s="45"/>
      <c r="G58" s="45"/>
      <c r="H58" s="45"/>
    </row>
    <row r="59" spans="2:8" s="46" customFormat="1" ht="12.75">
      <c r="B59" s="45"/>
      <c r="C59" s="45"/>
      <c r="D59" s="45"/>
      <c r="E59" s="45"/>
      <c r="F59" s="45"/>
      <c r="G59" s="45"/>
      <c r="H59" s="45"/>
    </row>
    <row r="60" spans="2:8" s="46" customFormat="1" ht="12.75">
      <c r="B60" s="45"/>
      <c r="C60" s="45"/>
      <c r="D60" s="45"/>
      <c r="E60" s="45"/>
      <c r="F60" s="45"/>
      <c r="G60" s="45"/>
      <c r="H60" s="45"/>
    </row>
    <row r="61" spans="2:8" s="46" customFormat="1" ht="12.75">
      <c r="B61" s="45"/>
      <c r="C61" s="45"/>
      <c r="D61" s="45"/>
      <c r="E61" s="45"/>
      <c r="F61" s="45"/>
      <c r="G61" s="45"/>
      <c r="H61" s="45"/>
    </row>
    <row r="62" spans="2:8" s="46" customFormat="1" ht="12.75">
      <c r="B62" s="45"/>
      <c r="C62" s="45"/>
      <c r="D62" s="45"/>
      <c r="E62" s="45"/>
      <c r="F62" s="45"/>
      <c r="G62" s="45"/>
      <c r="H62" s="45"/>
    </row>
    <row r="63" spans="2:8" s="46" customFormat="1" ht="12.75"/>
    <row r="64" spans="2:8"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row r="192" s="46" customFormat="1" ht="12.75"/>
    <row r="193" s="46" customFormat="1" ht="12.75"/>
    <row r="194" s="46" customFormat="1" ht="12.75"/>
    <row r="195" s="46" customFormat="1" ht="12.75"/>
    <row r="196" s="46" customFormat="1" ht="12.75"/>
    <row r="197" s="46" customFormat="1" ht="12.75"/>
    <row r="198" s="46" customFormat="1" ht="12.75"/>
    <row r="199" s="46" customFormat="1" ht="12.75"/>
    <row r="200" s="46" customFormat="1" ht="12.75"/>
    <row r="201" s="46" customFormat="1" ht="12.75"/>
    <row r="202" s="46" customFormat="1" ht="12.75"/>
    <row r="203" s="46" customFormat="1" ht="12.75"/>
    <row r="204" s="46" customFormat="1" ht="12.75"/>
    <row r="205" s="46" customFormat="1" ht="12.75"/>
    <row r="206" s="46" customFormat="1" ht="12.75"/>
    <row r="207" s="46" customFormat="1" ht="12.75"/>
    <row r="208" s="46" customFormat="1" ht="12.75"/>
    <row r="209" spans="2:7" s="46" customFormat="1" ht="12.75"/>
    <row r="210" spans="2:7" s="46" customFormat="1" ht="12.75"/>
    <row r="211" spans="2:7" s="46" customFormat="1" ht="12.75"/>
    <row r="212" spans="2:7" s="46" customFormat="1" ht="12.75"/>
    <row r="213" spans="2:7" s="46" customFormat="1" ht="12.75"/>
    <row r="214" spans="2:7">
      <c r="B214" s="46"/>
      <c r="C214" s="46"/>
      <c r="D214" s="46"/>
      <c r="E214" s="46"/>
      <c r="F214" s="46"/>
      <c r="G214" s="46"/>
    </row>
  </sheetData>
  <mergeCells count="6">
    <mergeCell ref="B5:F5"/>
    <mergeCell ref="B7:C7"/>
    <mergeCell ref="B50:G50"/>
    <mergeCell ref="B51:G51"/>
    <mergeCell ref="B52:G52"/>
    <mergeCell ref="B53:G53"/>
  </mergeCells>
  <pageMargins left="0.70866141732283472" right="0.70866141732283472" top="0.78740157480314965" bottom="0.78740157480314965" header="0.31496062992125984" footer="0.31496062992125984"/>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4"/>
  </sheetPr>
  <dimension ref="A2:L58"/>
  <sheetViews>
    <sheetView showGridLines="0" zoomScaleNormal="100" workbookViewId="0"/>
  </sheetViews>
  <sheetFormatPr baseColWidth="10" defaultColWidth="11.42578125" defaultRowHeight="15"/>
  <cols>
    <col min="1" max="1" width="11.42578125" style="2"/>
    <col min="2" max="2" width="10.5703125" style="2" customWidth="1"/>
    <col min="3" max="3" width="21.28515625" style="2" customWidth="1"/>
    <col min="4" max="12" width="8.7109375" style="2" customWidth="1"/>
    <col min="13" max="16384" width="11.42578125" style="2"/>
  </cols>
  <sheetData>
    <row r="2" spans="1:12" s="33" customFormat="1">
      <c r="A2" s="1"/>
      <c r="B2" s="1"/>
      <c r="C2" s="1"/>
      <c r="D2" s="1"/>
      <c r="E2" s="1"/>
      <c r="F2" s="1"/>
      <c r="G2" s="1"/>
      <c r="H2" s="1"/>
      <c r="I2" s="1"/>
      <c r="J2" s="1"/>
      <c r="K2" s="1"/>
    </row>
    <row r="3" spans="1:12" s="38" customFormat="1" ht="26.85" customHeight="1">
      <c r="A3" s="34"/>
      <c r="B3" s="35" t="s">
        <v>38</v>
      </c>
      <c r="C3" s="36" t="s">
        <v>39</v>
      </c>
      <c r="D3" s="37"/>
      <c r="E3" s="37"/>
      <c r="F3" s="37"/>
      <c r="G3" s="37"/>
      <c r="H3" s="37"/>
      <c r="I3" s="37"/>
      <c r="J3" s="37"/>
      <c r="K3" s="34"/>
    </row>
    <row r="4" spans="1:12" s="33" customFormat="1" ht="13.35" customHeight="1">
      <c r="A4" s="1"/>
      <c r="B4" s="1"/>
      <c r="C4" s="1"/>
      <c r="D4" s="1"/>
      <c r="E4" s="1"/>
      <c r="F4" s="1"/>
      <c r="G4" s="1"/>
      <c r="H4" s="1"/>
      <c r="I4" s="1"/>
      <c r="J4" s="1"/>
      <c r="K4" s="1"/>
    </row>
    <row r="5" spans="1:12" s="41" customFormat="1" ht="15" customHeight="1">
      <c r="A5" s="39"/>
      <c r="B5" s="40" t="s">
        <v>359</v>
      </c>
      <c r="C5" s="40"/>
      <c r="D5" s="40"/>
      <c r="E5" s="40"/>
      <c r="F5" s="40"/>
      <c r="G5" s="39"/>
      <c r="H5" s="39"/>
      <c r="I5" s="39"/>
      <c r="J5" s="39"/>
      <c r="K5" s="39"/>
      <c r="L5" s="126"/>
    </row>
    <row r="6" spans="1:12" ht="13.35" customHeight="1">
      <c r="A6" s="1"/>
      <c r="B6" s="1"/>
      <c r="C6" s="1"/>
      <c r="D6" s="1"/>
      <c r="E6" s="1"/>
      <c r="F6" s="1"/>
      <c r="G6" s="1"/>
      <c r="H6" s="1"/>
      <c r="I6" s="1"/>
      <c r="J6" s="1"/>
      <c r="K6" s="1"/>
    </row>
    <row r="7" spans="1:12" s="46" customFormat="1" ht="39" customHeight="1">
      <c r="A7" s="45"/>
      <c r="B7" s="150" t="s">
        <v>360</v>
      </c>
      <c r="C7" s="151"/>
      <c r="D7" s="48">
        <v>1996</v>
      </c>
      <c r="E7" s="48">
        <v>2001</v>
      </c>
      <c r="F7" s="48">
        <v>2005</v>
      </c>
      <c r="G7" s="48">
        <v>2007</v>
      </c>
      <c r="H7" s="48">
        <v>2009</v>
      </c>
      <c r="I7" s="48">
        <v>2011</v>
      </c>
      <c r="J7" s="48">
        <v>2015</v>
      </c>
      <c r="K7" s="45"/>
    </row>
    <row r="8" spans="1:12" s="46" customFormat="1" ht="12.75">
      <c r="A8" s="45"/>
      <c r="B8" s="55"/>
      <c r="C8" s="129"/>
      <c r="D8" s="130"/>
      <c r="E8" s="130"/>
      <c r="F8" s="45"/>
      <c r="G8" s="130"/>
      <c r="H8" s="45"/>
      <c r="I8" s="45"/>
      <c r="J8" s="45"/>
      <c r="K8" s="45"/>
    </row>
    <row r="9" spans="1:12" s="46" customFormat="1" ht="12.75">
      <c r="A9" s="45"/>
      <c r="B9" s="78" t="s">
        <v>117</v>
      </c>
      <c r="C9" s="84"/>
      <c r="D9" s="131">
        <v>0.22630999982357025</v>
      </c>
      <c r="E9" s="131">
        <v>0.22288000583648682</v>
      </c>
      <c r="F9" s="131">
        <v>0.22624999284744263</v>
      </c>
      <c r="G9" s="131">
        <v>0.21379999816417694</v>
      </c>
      <c r="H9" s="131">
        <v>0.21765999495983124</v>
      </c>
      <c r="I9" s="131">
        <v>0.23486000299453735</v>
      </c>
      <c r="J9" s="131">
        <v>0.21212999522686005</v>
      </c>
      <c r="K9" s="45"/>
    </row>
    <row r="10" spans="1:12" s="46" customFormat="1" ht="12.75">
      <c r="A10" s="45"/>
      <c r="B10" s="57"/>
      <c r="C10" s="86"/>
      <c r="D10" s="132"/>
      <c r="E10" s="132"/>
      <c r="F10" s="132"/>
      <c r="G10" s="132"/>
      <c r="H10" s="132"/>
      <c r="I10" s="132"/>
      <c r="J10" s="132"/>
      <c r="K10" s="45"/>
    </row>
    <row r="11" spans="1:12" s="46" customFormat="1" ht="12.75">
      <c r="A11" s="45"/>
      <c r="B11" s="57" t="s">
        <v>118</v>
      </c>
      <c r="C11" s="86"/>
      <c r="D11" s="132"/>
      <c r="E11" s="132"/>
      <c r="F11" s="132"/>
      <c r="G11" s="132"/>
      <c r="H11" s="132"/>
      <c r="I11" s="132"/>
      <c r="J11" s="132"/>
      <c r="K11" s="45"/>
    </row>
    <row r="12" spans="1:12" s="46" customFormat="1" ht="12.75">
      <c r="A12" s="45"/>
      <c r="B12" s="89" t="s">
        <v>119</v>
      </c>
      <c r="C12" s="90"/>
      <c r="D12" s="133">
        <v>0.23769000172615051</v>
      </c>
      <c r="E12" s="133">
        <v>0.22866000235080719</v>
      </c>
      <c r="F12" s="133">
        <v>0.23454999923706055</v>
      </c>
      <c r="G12" s="133">
        <v>0.22519999742507935</v>
      </c>
      <c r="H12" s="133">
        <v>0.22413000464439392</v>
      </c>
      <c r="I12" s="133">
        <v>0.24663999676704407</v>
      </c>
      <c r="J12" s="133">
        <v>0.22526000440120697</v>
      </c>
      <c r="K12" s="45"/>
    </row>
    <row r="13" spans="1:12" s="46" customFormat="1" ht="12.75">
      <c r="A13" s="45"/>
      <c r="B13" s="92" t="s">
        <v>120</v>
      </c>
      <c r="C13" s="93"/>
      <c r="D13" s="134">
        <v>0.21572999656200409</v>
      </c>
      <c r="E13" s="134">
        <v>0.21741999685764313</v>
      </c>
      <c r="F13" s="134">
        <v>0.21840000152587891</v>
      </c>
      <c r="G13" s="134">
        <v>0.20302000641822815</v>
      </c>
      <c r="H13" s="134">
        <v>0.21153999865055084</v>
      </c>
      <c r="I13" s="134">
        <v>0.22375999391078949</v>
      </c>
      <c r="J13" s="134">
        <v>0.19955000281333923</v>
      </c>
      <c r="K13" s="45"/>
    </row>
    <row r="14" spans="1:12" s="46" customFormat="1" ht="12.75">
      <c r="A14" s="45"/>
      <c r="B14" s="135"/>
      <c r="C14" s="86"/>
      <c r="D14" s="132"/>
      <c r="E14" s="132"/>
      <c r="F14" s="132"/>
      <c r="G14" s="132"/>
      <c r="H14" s="132"/>
      <c r="I14" s="132"/>
      <c r="J14" s="132"/>
      <c r="K14" s="45"/>
    </row>
    <row r="15" spans="1:12" s="46" customFormat="1" ht="12.75">
      <c r="A15" s="45"/>
      <c r="B15" s="57" t="s">
        <v>227</v>
      </c>
      <c r="C15" s="86"/>
      <c r="D15" s="132"/>
      <c r="E15" s="132"/>
      <c r="F15" s="132"/>
      <c r="G15" s="132"/>
      <c r="H15" s="132"/>
      <c r="I15" s="132"/>
      <c r="J15" s="132"/>
      <c r="K15" s="45"/>
    </row>
    <row r="16" spans="1:12" s="46" customFormat="1" ht="14.25" customHeight="1">
      <c r="A16" s="45"/>
      <c r="B16" s="89" t="s">
        <v>228</v>
      </c>
      <c r="C16" s="90"/>
      <c r="D16" s="133">
        <v>0.20934000611305237</v>
      </c>
      <c r="E16" s="133">
        <v>0.21083000302314758</v>
      </c>
      <c r="F16" s="133">
        <v>0.21154999732971191</v>
      </c>
      <c r="G16" s="133">
        <v>0.20044000446796417</v>
      </c>
      <c r="H16" s="133">
        <v>0.2031400054693222</v>
      </c>
      <c r="I16" s="133">
        <v>0.22053000330924988</v>
      </c>
      <c r="J16" s="133">
        <v>0.19404999911785126</v>
      </c>
      <c r="K16" s="45"/>
    </row>
    <row r="17" spans="1:11" s="46" customFormat="1" ht="12.75">
      <c r="A17" s="45"/>
      <c r="B17" s="92" t="s">
        <v>229</v>
      </c>
      <c r="C17" s="93"/>
      <c r="D17" s="134">
        <v>0.29846000671386719</v>
      </c>
      <c r="E17" s="134">
        <v>0.27469998598098755</v>
      </c>
      <c r="F17" s="134">
        <v>0.29085001349449158</v>
      </c>
      <c r="G17" s="134">
        <v>0.27101001143455505</v>
      </c>
      <c r="H17" s="134">
        <v>0.28095999360084534</v>
      </c>
      <c r="I17" s="134">
        <v>0.29837000370025635</v>
      </c>
      <c r="J17" s="134">
        <v>0.29712000489234924</v>
      </c>
      <c r="K17" s="45"/>
    </row>
    <row r="18" spans="1:11" s="46" customFormat="1" ht="12.75">
      <c r="A18" s="45"/>
      <c r="B18" s="135"/>
      <c r="C18" s="86"/>
      <c r="D18" s="132"/>
      <c r="E18" s="132"/>
      <c r="F18" s="132"/>
      <c r="G18" s="132"/>
      <c r="H18" s="132"/>
      <c r="I18" s="132"/>
      <c r="J18" s="132"/>
      <c r="K18" s="45"/>
    </row>
    <row r="19" spans="1:11" s="46" customFormat="1" ht="12.75">
      <c r="A19" s="45"/>
      <c r="B19" s="57" t="s">
        <v>121</v>
      </c>
      <c r="C19" s="86"/>
      <c r="D19" s="132"/>
      <c r="E19" s="132"/>
      <c r="F19" s="132"/>
      <c r="G19" s="132"/>
      <c r="H19" s="132"/>
      <c r="I19" s="132"/>
      <c r="J19" s="132"/>
      <c r="K19" s="45"/>
    </row>
    <row r="20" spans="1:11" s="46" customFormat="1" ht="12.75">
      <c r="A20" s="45"/>
      <c r="B20" s="89" t="s">
        <v>123</v>
      </c>
      <c r="C20" s="90"/>
      <c r="D20" s="133">
        <v>6.955999881029129E-2</v>
      </c>
      <c r="E20" s="133">
        <v>7.6150000095367432E-2</v>
      </c>
      <c r="F20" s="133">
        <v>8.3049997687339783E-2</v>
      </c>
      <c r="G20" s="133">
        <v>5.8830000460147858E-2</v>
      </c>
      <c r="H20" s="133">
        <v>5.3240001201629639E-2</v>
      </c>
      <c r="I20" s="133">
        <v>5.2960000932216644E-2</v>
      </c>
      <c r="J20" s="133">
        <v>6.955999881029129E-2</v>
      </c>
      <c r="K20" s="45"/>
    </row>
    <row r="21" spans="1:11" s="46" customFormat="1" ht="12.75">
      <c r="A21" s="45"/>
      <c r="B21" s="135" t="s">
        <v>124</v>
      </c>
      <c r="C21" s="86"/>
      <c r="D21" s="132">
        <v>0.1872200071811676</v>
      </c>
      <c r="E21" s="132">
        <v>0.18314999341964722</v>
      </c>
      <c r="F21" s="132">
        <v>0.18817000091075897</v>
      </c>
      <c r="G21" s="132">
        <v>0.17414000630378723</v>
      </c>
      <c r="H21" s="132">
        <v>0.16563999652862549</v>
      </c>
      <c r="I21" s="132">
        <v>0.17557999491691589</v>
      </c>
      <c r="J21" s="132">
        <v>0.14417000114917755</v>
      </c>
      <c r="K21" s="45"/>
    </row>
    <row r="22" spans="1:11" s="46" customFormat="1" ht="12.75">
      <c r="A22" s="45"/>
      <c r="B22" s="135" t="s">
        <v>125</v>
      </c>
      <c r="C22" s="86"/>
      <c r="D22" s="132">
        <v>0.29550999402999878</v>
      </c>
      <c r="E22" s="132">
        <v>0.27623000741004944</v>
      </c>
      <c r="F22" s="132">
        <v>0.28047999739646912</v>
      </c>
      <c r="G22" s="132">
        <v>0.26927000284194946</v>
      </c>
      <c r="H22" s="132">
        <v>0.26967999339103699</v>
      </c>
      <c r="I22" s="132">
        <v>0.29482999444007874</v>
      </c>
      <c r="J22" s="132">
        <v>0.26124998927116394</v>
      </c>
      <c r="K22" s="45"/>
    </row>
    <row r="23" spans="1:11" s="46" customFormat="1" ht="12.75">
      <c r="A23" s="45"/>
      <c r="B23" s="92" t="s">
        <v>126</v>
      </c>
      <c r="C23" s="93"/>
      <c r="D23" s="134">
        <v>0.31060999631881714</v>
      </c>
      <c r="E23" s="134">
        <v>0.31259000301361084</v>
      </c>
      <c r="F23" s="134">
        <v>0.31362000107765198</v>
      </c>
      <c r="G23" s="134">
        <v>0.29337999224662781</v>
      </c>
      <c r="H23" s="134">
        <v>0.32276999950408936</v>
      </c>
      <c r="I23" s="134">
        <v>0.33998998999595642</v>
      </c>
      <c r="J23" s="134">
        <v>0.31003999710083008</v>
      </c>
      <c r="K23" s="45"/>
    </row>
    <row r="24" spans="1:11" s="46" customFormat="1" ht="12.75">
      <c r="A24" s="45"/>
      <c r="B24" s="135"/>
      <c r="C24" s="86"/>
      <c r="D24" s="132"/>
      <c r="E24" s="132"/>
      <c r="F24" s="132"/>
      <c r="G24" s="132"/>
      <c r="H24" s="132"/>
      <c r="I24" s="132"/>
      <c r="J24" s="132"/>
      <c r="K24" s="45"/>
    </row>
    <row r="25" spans="1:11" s="46" customFormat="1" ht="12.75">
      <c r="A25" s="45"/>
      <c r="B25" s="57" t="s">
        <v>137</v>
      </c>
      <c r="C25" s="86"/>
      <c r="D25" s="132"/>
      <c r="E25" s="132"/>
      <c r="F25" s="132"/>
      <c r="G25" s="132"/>
      <c r="H25" s="132"/>
      <c r="I25" s="132"/>
      <c r="J25" s="132"/>
      <c r="K25" s="45"/>
    </row>
    <row r="26" spans="1:11" s="46" customFormat="1" ht="12.75">
      <c r="A26" s="45"/>
      <c r="B26" s="89" t="s">
        <v>138</v>
      </c>
      <c r="C26" s="90"/>
      <c r="D26" s="133">
        <v>0.22394999861717224</v>
      </c>
      <c r="E26" s="133">
        <v>0.21836000680923462</v>
      </c>
      <c r="F26" s="133">
        <v>0.22429999709129333</v>
      </c>
      <c r="G26" s="133">
        <v>0.2273000031709671</v>
      </c>
      <c r="H26" s="133">
        <v>0.23079000413417816</v>
      </c>
      <c r="I26" s="133">
        <v>0.24558000266551971</v>
      </c>
      <c r="J26" s="133">
        <v>0.23114000260829926</v>
      </c>
      <c r="K26" s="45"/>
    </row>
    <row r="27" spans="1:11" s="46" customFormat="1" ht="12.75">
      <c r="A27" s="45"/>
      <c r="B27" s="135" t="s">
        <v>139</v>
      </c>
      <c r="C27" s="86"/>
      <c r="D27" s="132">
        <v>0.17510999739170074</v>
      </c>
      <c r="E27" s="132">
        <v>0.21281999349594116</v>
      </c>
      <c r="F27" s="132">
        <v>0.22481000423431396</v>
      </c>
      <c r="G27" s="132">
        <v>0.19189999997615814</v>
      </c>
      <c r="H27" s="132">
        <v>0.18901999294757843</v>
      </c>
      <c r="I27" s="132">
        <v>0.20059999823570251</v>
      </c>
      <c r="J27" s="132">
        <v>0.18628999590873718</v>
      </c>
      <c r="K27" s="45"/>
    </row>
    <row r="28" spans="1:11" s="46" customFormat="1" ht="12.75">
      <c r="A28" s="45"/>
      <c r="B28" s="135" t="s">
        <v>141</v>
      </c>
      <c r="C28" s="86"/>
      <c r="D28" s="132">
        <v>0.21525000035762787</v>
      </c>
      <c r="E28" s="132">
        <v>0.20816999673843384</v>
      </c>
      <c r="F28" s="132">
        <v>0.2091899961233139</v>
      </c>
      <c r="G28" s="132">
        <v>0.19479000568389893</v>
      </c>
      <c r="H28" s="132">
        <v>0.17295999825000763</v>
      </c>
      <c r="I28" s="132">
        <v>0.21383999288082123</v>
      </c>
      <c r="J28" s="132">
        <v>0.18381999433040619</v>
      </c>
      <c r="K28" s="45"/>
    </row>
    <row r="29" spans="1:11" s="46" customFormat="1" ht="12.75">
      <c r="A29" s="45"/>
      <c r="B29" s="135" t="s">
        <v>142</v>
      </c>
      <c r="C29" s="86"/>
      <c r="D29" s="132">
        <v>0.19074000418186188</v>
      </c>
      <c r="E29" s="132">
        <v>0.16253000497817993</v>
      </c>
      <c r="F29" s="132">
        <v>0.16605000197887421</v>
      </c>
      <c r="G29" s="132">
        <v>0.16759000718593597</v>
      </c>
      <c r="H29" s="132">
        <v>0.17712000012397766</v>
      </c>
      <c r="I29" s="132">
        <v>0.17473000288009644</v>
      </c>
      <c r="J29" s="132">
        <v>0.15463000535964966</v>
      </c>
      <c r="K29" s="45"/>
    </row>
    <row r="30" spans="1:11" s="46" customFormat="1" ht="12.75">
      <c r="A30" s="45"/>
      <c r="B30" s="92" t="s">
        <v>143</v>
      </c>
      <c r="C30" s="93"/>
      <c r="D30" s="134">
        <v>0.26060000061988831</v>
      </c>
      <c r="E30" s="134">
        <v>0.20743000507354736</v>
      </c>
      <c r="F30" s="134">
        <v>0.21150000393390656</v>
      </c>
      <c r="G30" s="134">
        <v>0.16946999728679657</v>
      </c>
      <c r="H30" s="134">
        <v>0.14899000525474548</v>
      </c>
      <c r="I30" s="134">
        <v>0.18833999335765839</v>
      </c>
      <c r="J30" s="134">
        <v>0.16864000260829926</v>
      </c>
      <c r="K30" s="45"/>
    </row>
    <row r="31" spans="1:11" s="46" customFormat="1" ht="12.75">
      <c r="A31" s="45"/>
      <c r="B31" s="135"/>
      <c r="C31" s="86"/>
      <c r="D31" s="132"/>
      <c r="E31" s="132"/>
      <c r="F31" s="132"/>
      <c r="G31" s="132"/>
      <c r="H31" s="132"/>
      <c r="I31" s="132"/>
      <c r="J31" s="132"/>
      <c r="K31" s="45"/>
    </row>
    <row r="32" spans="1:11" s="46" customFormat="1" ht="12.75">
      <c r="A32" s="45"/>
      <c r="B32" s="57" t="s">
        <v>127</v>
      </c>
      <c r="C32" s="86"/>
      <c r="D32" s="132"/>
      <c r="E32" s="132"/>
      <c r="F32" s="132"/>
      <c r="G32" s="132"/>
      <c r="H32" s="132"/>
      <c r="I32" s="132"/>
      <c r="J32" s="132"/>
      <c r="K32" s="45"/>
    </row>
    <row r="33" spans="1:11" s="46" customFormat="1" ht="12.75">
      <c r="A33" s="45"/>
      <c r="B33" s="89" t="s">
        <v>231</v>
      </c>
      <c r="C33" s="90"/>
      <c r="D33" s="133">
        <v>0.20656000077724457</v>
      </c>
      <c r="E33" s="133">
        <v>0.19629000127315521</v>
      </c>
      <c r="F33" s="133">
        <v>0.20081999897956848</v>
      </c>
      <c r="G33" s="133">
        <v>0.18358999490737915</v>
      </c>
      <c r="H33" s="133">
        <v>0.18897999823093414</v>
      </c>
      <c r="I33" s="133">
        <v>0.19810000061988831</v>
      </c>
      <c r="J33" s="133">
        <v>0.17389999330043793</v>
      </c>
      <c r="K33" s="45"/>
    </row>
    <row r="34" spans="1:11" s="46" customFormat="1" ht="12.75">
      <c r="A34" s="45"/>
      <c r="B34" s="135" t="s">
        <v>232</v>
      </c>
      <c r="C34" s="86"/>
      <c r="D34" s="132">
        <v>0.25055998563766479</v>
      </c>
      <c r="E34" s="132">
        <v>0.26653000712394714</v>
      </c>
      <c r="F34" s="132">
        <v>0.26190999150276184</v>
      </c>
      <c r="G34" s="132">
        <v>0.26890000700950623</v>
      </c>
      <c r="H34" s="132">
        <v>0.29175001382827759</v>
      </c>
      <c r="I34" s="132">
        <v>0.36204999685287476</v>
      </c>
      <c r="J34" s="132">
        <v>0.24405999481678009</v>
      </c>
      <c r="K34" s="45"/>
    </row>
    <row r="35" spans="1:11" s="46" customFormat="1" ht="12.75">
      <c r="A35" s="45"/>
      <c r="B35" s="92" t="s">
        <v>233</v>
      </c>
      <c r="C35" s="93"/>
      <c r="D35" s="134">
        <v>0.30627000331878662</v>
      </c>
      <c r="E35" s="134">
        <v>0.30722001194953918</v>
      </c>
      <c r="F35" s="134">
        <v>0.31187999248504639</v>
      </c>
      <c r="G35" s="134">
        <v>0.29534000158309937</v>
      </c>
      <c r="H35" s="134">
        <v>0.31419000029563904</v>
      </c>
      <c r="I35" s="134">
        <v>0.33221998810768127</v>
      </c>
      <c r="J35" s="134">
        <v>0.31705000996589661</v>
      </c>
      <c r="K35" s="45"/>
    </row>
    <row r="36" spans="1:11" s="46" customFormat="1" ht="12.75">
      <c r="A36" s="45"/>
      <c r="B36" s="135"/>
      <c r="C36" s="86"/>
      <c r="D36" s="132"/>
      <c r="E36" s="132"/>
      <c r="F36" s="132"/>
      <c r="G36" s="132"/>
      <c r="H36" s="132"/>
      <c r="I36" s="132"/>
      <c r="J36" s="132"/>
      <c r="K36" s="45"/>
    </row>
    <row r="37" spans="1:11" s="46" customFormat="1" ht="14.25">
      <c r="A37" s="45"/>
      <c r="B37" s="57" t="s">
        <v>197</v>
      </c>
      <c r="C37" s="86"/>
      <c r="D37" s="132"/>
      <c r="E37" s="132"/>
      <c r="F37" s="132"/>
      <c r="G37" s="132"/>
      <c r="H37" s="132"/>
      <c r="I37" s="132"/>
      <c r="J37" s="132"/>
      <c r="K37" s="45"/>
    </row>
    <row r="38" spans="1:11" s="46" customFormat="1" ht="12.75">
      <c r="A38" s="45"/>
      <c r="B38" s="89" t="s">
        <v>186</v>
      </c>
      <c r="C38" s="90"/>
      <c r="D38" s="133">
        <v>0.24308000504970551</v>
      </c>
      <c r="E38" s="133">
        <v>0.26326000690460205</v>
      </c>
      <c r="F38" s="133">
        <v>0.28292998671531677</v>
      </c>
      <c r="G38" s="133">
        <v>0.2641499936580658</v>
      </c>
      <c r="H38" s="133">
        <v>0.27057000994682312</v>
      </c>
      <c r="I38" s="133">
        <v>0.32648000121116638</v>
      </c>
      <c r="J38" s="133">
        <v>0.26361998915672302</v>
      </c>
      <c r="K38" s="45"/>
    </row>
    <row r="39" spans="1:11" s="46" customFormat="1" ht="12.75">
      <c r="A39" s="45"/>
      <c r="B39" s="135" t="s">
        <v>187</v>
      </c>
      <c r="C39" s="86"/>
      <c r="D39" s="132">
        <v>0.22731000185012817</v>
      </c>
      <c r="E39" s="132">
        <v>0.22112999856472015</v>
      </c>
      <c r="F39" s="132">
        <v>0.22409999370574951</v>
      </c>
      <c r="G39" s="132">
        <v>0.21063999831676483</v>
      </c>
      <c r="H39" s="132">
        <v>0.21134999394416809</v>
      </c>
      <c r="I39" s="132">
        <v>0.22743000090122223</v>
      </c>
      <c r="J39" s="132">
        <v>0.21026000380516052</v>
      </c>
      <c r="K39" s="45"/>
    </row>
    <row r="40" spans="1:11" s="46" customFormat="1" ht="12.75">
      <c r="A40" s="45"/>
      <c r="B40" s="92" t="s">
        <v>188</v>
      </c>
      <c r="C40" s="93"/>
      <c r="D40" s="134">
        <v>0.18682000041007996</v>
      </c>
      <c r="E40" s="134">
        <v>0.1790899932384491</v>
      </c>
      <c r="F40" s="134">
        <v>0.14985999464988708</v>
      </c>
      <c r="G40" s="134">
        <v>0.16346000134944916</v>
      </c>
      <c r="H40" s="134">
        <v>0.18749000132083893</v>
      </c>
      <c r="I40" s="134">
        <v>0.15541000664234161</v>
      </c>
      <c r="J40" s="134">
        <v>0.1414400041103363</v>
      </c>
      <c r="K40" s="45"/>
    </row>
    <row r="41" spans="1:11" s="46" customFormat="1" ht="12.75">
      <c r="A41" s="45"/>
      <c r="B41" s="135"/>
      <c r="C41" s="86"/>
      <c r="D41" s="132"/>
      <c r="E41" s="132"/>
      <c r="F41" s="132"/>
      <c r="G41" s="132"/>
      <c r="H41" s="132"/>
      <c r="I41" s="132"/>
      <c r="J41" s="132"/>
      <c r="K41" s="45"/>
    </row>
    <row r="42" spans="1:11" s="46" customFormat="1" ht="12.75">
      <c r="A42" s="45"/>
      <c r="B42" s="57" t="s">
        <v>234</v>
      </c>
      <c r="C42" s="137"/>
      <c r="D42" s="132"/>
      <c r="E42" s="132"/>
      <c r="F42" s="132"/>
      <c r="G42" s="132"/>
      <c r="H42" s="132"/>
      <c r="I42" s="132"/>
      <c r="J42" s="132"/>
      <c r="K42" s="45"/>
    </row>
    <row r="43" spans="1:11" s="46" customFormat="1" ht="12.75">
      <c r="A43" s="45"/>
      <c r="B43" s="199" t="s">
        <v>235</v>
      </c>
      <c r="C43" s="200"/>
      <c r="D43" s="133">
        <v>0.2322700023651123</v>
      </c>
      <c r="E43" s="133">
        <v>0.21946999430656433</v>
      </c>
      <c r="F43" s="133">
        <v>0.221670001745224</v>
      </c>
      <c r="G43" s="133">
        <v>0.2055400013923645</v>
      </c>
      <c r="H43" s="133">
        <v>0.21425999701023102</v>
      </c>
      <c r="I43" s="133">
        <v>0.22240999341011047</v>
      </c>
      <c r="J43" s="133">
        <v>0.21038000285625458</v>
      </c>
      <c r="K43" s="45"/>
    </row>
    <row r="44" spans="1:11" s="46" customFormat="1" ht="12.75">
      <c r="A44" s="45"/>
      <c r="B44" s="201" t="s">
        <v>236</v>
      </c>
      <c r="C44" s="202"/>
      <c r="D44" s="134">
        <v>0.2209399938583374</v>
      </c>
      <c r="E44" s="134">
        <v>0.22630000114440918</v>
      </c>
      <c r="F44" s="134">
        <v>0.23077000677585602</v>
      </c>
      <c r="G44" s="134">
        <v>0.2219499945640564</v>
      </c>
      <c r="H44" s="134">
        <v>0.22122000157833099</v>
      </c>
      <c r="I44" s="134">
        <v>0.24887000024318695</v>
      </c>
      <c r="J44" s="134">
        <v>0.21399000287055969</v>
      </c>
      <c r="K44" s="45"/>
    </row>
    <row r="45" spans="1:11" s="46" customFormat="1" ht="12.75">
      <c r="A45" s="45"/>
      <c r="B45" s="203"/>
      <c r="C45" s="137"/>
      <c r="D45" s="132"/>
      <c r="E45" s="132"/>
      <c r="F45" s="132"/>
      <c r="G45" s="132"/>
      <c r="H45" s="132"/>
      <c r="I45" s="132"/>
      <c r="J45" s="132"/>
      <c r="K45" s="45"/>
    </row>
    <row r="46" spans="1:11" s="46" customFormat="1" ht="12.75">
      <c r="A46" s="45"/>
      <c r="B46" s="57" t="s">
        <v>133</v>
      </c>
      <c r="C46" s="204"/>
      <c r="D46" s="132"/>
      <c r="E46" s="132"/>
      <c r="F46" s="132"/>
      <c r="G46" s="132"/>
      <c r="H46" s="132"/>
      <c r="I46" s="132"/>
      <c r="J46" s="132"/>
      <c r="K46" s="45"/>
    </row>
    <row r="47" spans="1:11" s="46" customFormat="1" ht="12.75">
      <c r="A47" s="45"/>
      <c r="B47" s="199" t="s">
        <v>134</v>
      </c>
      <c r="C47" s="200"/>
      <c r="D47" s="133">
        <v>0.23743000626564026</v>
      </c>
      <c r="E47" s="133">
        <v>0.2283100038766861</v>
      </c>
      <c r="F47" s="133">
        <v>0.22945000231266022</v>
      </c>
      <c r="G47" s="133">
        <v>0.21622000634670258</v>
      </c>
      <c r="H47" s="133">
        <v>0.22204999625682831</v>
      </c>
      <c r="I47" s="133">
        <v>0.23269000649452209</v>
      </c>
      <c r="J47" s="133">
        <v>0.21806000173091888</v>
      </c>
      <c r="K47" s="45"/>
    </row>
    <row r="48" spans="1:11" s="46" customFormat="1" ht="12.75">
      <c r="A48" s="45"/>
      <c r="B48" s="201" t="s">
        <v>136</v>
      </c>
      <c r="C48" s="202"/>
      <c r="D48" s="134">
        <v>0.16471999883651733</v>
      </c>
      <c r="E48" s="134">
        <v>0.19469000399112701</v>
      </c>
      <c r="F48" s="134">
        <v>0.2115900069475174</v>
      </c>
      <c r="G48" s="134">
        <v>0.20322999358177185</v>
      </c>
      <c r="H48" s="134">
        <v>0.19873000681400299</v>
      </c>
      <c r="I48" s="134">
        <v>0.24458000063896179</v>
      </c>
      <c r="J48" s="134">
        <v>0.1929900050163269</v>
      </c>
      <c r="K48" s="45"/>
    </row>
    <row r="49" spans="1:11" s="46" customFormat="1" ht="12.75">
      <c r="A49" s="45"/>
      <c r="B49" s="137"/>
      <c r="C49" s="137"/>
      <c r="D49" s="138"/>
      <c r="E49" s="138"/>
      <c r="F49" s="138"/>
      <c r="G49" s="139"/>
      <c r="H49" s="139"/>
      <c r="I49" s="139"/>
      <c r="J49" s="139"/>
      <c r="K49" s="45"/>
    </row>
    <row r="50" spans="1:11" s="46" customFormat="1" ht="12.75">
      <c r="A50" s="45"/>
      <c r="B50" s="45" t="s">
        <v>361</v>
      </c>
      <c r="C50" s="45"/>
      <c r="D50" s="45"/>
      <c r="E50" s="45"/>
      <c r="F50" s="45"/>
      <c r="G50" s="45"/>
      <c r="H50" s="45"/>
      <c r="I50" s="45"/>
      <c r="J50" s="45"/>
      <c r="K50" s="45"/>
    </row>
    <row r="51" spans="1:11" s="46" customFormat="1" ht="12.75">
      <c r="A51" s="45"/>
      <c r="B51" s="45"/>
      <c r="C51" s="45" t="s">
        <v>362</v>
      </c>
      <c r="D51" s="45"/>
      <c r="E51" s="45" t="s">
        <v>363</v>
      </c>
      <c r="F51" s="45"/>
      <c r="G51" s="45"/>
      <c r="H51" s="45"/>
      <c r="I51" s="45"/>
      <c r="J51" s="45"/>
      <c r="K51" s="45"/>
    </row>
    <row r="52" spans="1:11" s="46" customFormat="1" ht="12.75">
      <c r="A52" s="45"/>
      <c r="B52" s="45"/>
      <c r="C52" s="45" t="s">
        <v>364</v>
      </c>
      <c r="D52" s="45"/>
      <c r="E52" s="45" t="s">
        <v>365</v>
      </c>
      <c r="F52" s="45"/>
      <c r="G52" s="45"/>
      <c r="H52" s="45"/>
      <c r="I52" s="45"/>
      <c r="J52" s="45"/>
      <c r="K52" s="45"/>
    </row>
    <row r="53" spans="1:11" s="46" customFormat="1" ht="12.75">
      <c r="A53" s="45"/>
      <c r="B53" s="272" t="s">
        <v>366</v>
      </c>
      <c r="C53" s="45"/>
      <c r="D53" s="45"/>
      <c r="E53" s="45"/>
      <c r="F53" s="45"/>
      <c r="G53" s="45"/>
      <c r="H53" s="45"/>
      <c r="I53" s="45"/>
      <c r="J53" s="45"/>
      <c r="K53" s="45"/>
    </row>
    <row r="54" spans="1:11" s="46" customFormat="1" ht="12.75">
      <c r="A54" s="45"/>
      <c r="B54" s="212" t="s">
        <v>199</v>
      </c>
      <c r="C54" s="45"/>
      <c r="D54" s="45"/>
      <c r="E54" s="45"/>
      <c r="F54" s="45"/>
      <c r="G54" s="45"/>
      <c r="H54" s="45"/>
      <c r="I54" s="45"/>
      <c r="J54" s="45"/>
      <c r="K54" s="45"/>
    </row>
    <row r="55" spans="1:11" s="46" customFormat="1" ht="12.75">
      <c r="A55" s="45"/>
      <c r="B55" s="45"/>
      <c r="C55" s="45"/>
      <c r="D55" s="45"/>
      <c r="E55" s="45"/>
      <c r="F55" s="45"/>
      <c r="G55" s="45"/>
      <c r="H55" s="45"/>
      <c r="I55" s="45"/>
      <c r="J55" s="45"/>
      <c r="K55" s="45"/>
    </row>
    <row r="56" spans="1:11" s="46" customFormat="1" ht="12.75">
      <c r="A56" s="45"/>
      <c r="B56" s="45" t="s">
        <v>101</v>
      </c>
      <c r="C56" s="45"/>
      <c r="D56" s="45"/>
      <c r="E56" s="45"/>
      <c r="F56" s="45"/>
      <c r="G56" s="45"/>
      <c r="H56" s="45"/>
      <c r="I56" s="45"/>
      <c r="J56" s="45"/>
      <c r="K56" s="45"/>
    </row>
    <row r="57" spans="1:11" s="46" customFormat="1" ht="12.75"/>
    <row r="58" spans="1:11" s="46"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4"/>
  </sheetPr>
  <dimension ref="A2:L40"/>
  <sheetViews>
    <sheetView showGridLines="0" zoomScaleNormal="100" workbookViewId="0"/>
  </sheetViews>
  <sheetFormatPr baseColWidth="10" defaultRowHeight="15"/>
  <cols>
    <col min="1" max="1" width="11.42578125" style="2"/>
    <col min="2" max="2" width="10.5703125" style="119" customWidth="1"/>
    <col min="3" max="3" width="20.85546875" style="2" customWidth="1"/>
    <col min="4" max="12" width="8.5703125" style="2" customWidth="1"/>
    <col min="13" max="16384" width="11.42578125" style="2"/>
  </cols>
  <sheetData>
    <row r="2" spans="1:12" s="33" customFormat="1">
      <c r="B2" s="38"/>
    </row>
    <row r="3" spans="1:12" s="38" customFormat="1" ht="26.85" customHeight="1">
      <c r="B3" s="35" t="s">
        <v>40</v>
      </c>
      <c r="C3" s="36" t="s">
        <v>41</v>
      </c>
      <c r="D3" s="37"/>
      <c r="E3" s="37"/>
      <c r="F3" s="37"/>
      <c r="G3" s="37"/>
      <c r="H3" s="37"/>
      <c r="I3" s="37"/>
      <c r="J3" s="37"/>
      <c r="K3" s="37"/>
      <c r="L3" s="37"/>
    </row>
    <row r="4" spans="1:12" s="33" customFormat="1" ht="13.35" customHeight="1">
      <c r="B4" s="1"/>
      <c r="C4" s="1"/>
      <c r="D4" s="1"/>
      <c r="E4" s="1"/>
      <c r="F4" s="1"/>
      <c r="G4" s="1"/>
      <c r="H4" s="1"/>
      <c r="I4" s="1"/>
      <c r="J4" s="1"/>
      <c r="K4" s="1"/>
      <c r="L4" s="1"/>
    </row>
    <row r="5" spans="1:12" s="41" customFormat="1" ht="15" customHeight="1">
      <c r="B5" s="125" t="s">
        <v>367</v>
      </c>
      <c r="C5" s="125"/>
      <c r="D5" s="125"/>
      <c r="E5" s="125"/>
      <c r="F5" s="125"/>
      <c r="G5" s="39"/>
      <c r="H5" s="39"/>
      <c r="I5" s="39"/>
      <c r="J5" s="39"/>
      <c r="K5" s="39"/>
      <c r="L5" s="39"/>
    </row>
    <row r="6" spans="1:12" s="33" customFormat="1" ht="13.35" customHeight="1">
      <c r="B6" s="34"/>
      <c r="C6" s="1"/>
      <c r="D6" s="1"/>
      <c r="E6" s="1"/>
      <c r="F6" s="1"/>
      <c r="G6" s="1"/>
      <c r="H6" s="1"/>
      <c r="I6" s="1"/>
      <c r="J6" s="1"/>
      <c r="K6" s="1"/>
      <c r="L6" s="1"/>
    </row>
    <row r="7" spans="1:12" s="46" customFormat="1" ht="12.75">
      <c r="B7" s="82" t="s">
        <v>368</v>
      </c>
      <c r="C7" s="45"/>
      <c r="D7" s="48">
        <v>1996</v>
      </c>
      <c r="E7" s="48">
        <v>2002</v>
      </c>
      <c r="F7" s="48">
        <v>2004</v>
      </c>
      <c r="G7" s="48">
        <v>2006</v>
      </c>
      <c r="H7" s="48">
        <v>2008</v>
      </c>
      <c r="I7" s="48">
        <v>2010</v>
      </c>
      <c r="J7" s="48">
        <v>2012</v>
      </c>
      <c r="K7" s="48">
        <v>2014</v>
      </c>
      <c r="L7" s="48">
        <v>2016</v>
      </c>
    </row>
    <row r="8" spans="1:12" s="46" customFormat="1" ht="12.75">
      <c r="B8" s="283"/>
      <c r="C8" s="45"/>
      <c r="D8" s="45"/>
      <c r="E8" s="45"/>
      <c r="F8" s="45"/>
      <c r="G8" s="45"/>
      <c r="H8" s="45"/>
      <c r="I8" s="45"/>
      <c r="J8" s="45"/>
      <c r="K8" s="45"/>
      <c r="L8" s="45"/>
    </row>
    <row r="9" spans="1:12" s="46" customFormat="1" ht="12.75">
      <c r="B9" s="78" t="s">
        <v>117</v>
      </c>
      <c r="C9" s="84"/>
      <c r="D9" s="284">
        <v>0.85506999492645264</v>
      </c>
      <c r="E9" s="284">
        <v>0.88112998008728027</v>
      </c>
      <c r="F9" s="284">
        <v>0.86816000938415527</v>
      </c>
      <c r="G9" s="284">
        <v>0.85641998052597046</v>
      </c>
      <c r="H9" s="284">
        <v>0.83885002136230469</v>
      </c>
      <c r="I9" s="284">
        <v>0.82615000009536743</v>
      </c>
      <c r="J9" s="284">
        <v>0.81177997589111328</v>
      </c>
      <c r="K9" s="284">
        <v>0.83258998394012451</v>
      </c>
      <c r="L9" s="284">
        <v>0.84723001718521118</v>
      </c>
    </row>
    <row r="10" spans="1:12" s="46" customFormat="1" ht="12.75">
      <c r="B10" s="57"/>
      <c r="C10" s="86"/>
      <c r="D10" s="62"/>
      <c r="E10" s="62"/>
      <c r="F10" s="62"/>
      <c r="G10" s="62"/>
      <c r="H10" s="62"/>
      <c r="I10" s="62"/>
      <c r="J10" s="62"/>
      <c r="K10" s="62"/>
      <c r="L10" s="62"/>
    </row>
    <row r="11" spans="1:12" s="46" customFormat="1" ht="12.75">
      <c r="B11" s="57" t="s">
        <v>118</v>
      </c>
      <c r="C11" s="86"/>
      <c r="D11" s="62"/>
      <c r="E11" s="62"/>
      <c r="F11" s="62"/>
      <c r="G11" s="62"/>
      <c r="H11" s="62"/>
      <c r="I11" s="62"/>
      <c r="J11" s="62"/>
      <c r="K11" s="62"/>
      <c r="L11" s="62"/>
    </row>
    <row r="12" spans="1:12" s="148" customFormat="1" ht="12.75">
      <c r="A12" s="88"/>
      <c r="B12" s="89" t="s">
        <v>119</v>
      </c>
      <c r="C12" s="90"/>
      <c r="D12" s="60">
        <v>0.86041998863220215</v>
      </c>
      <c r="E12" s="60">
        <v>0.89104002714157104</v>
      </c>
      <c r="F12" s="60">
        <v>0.88296002149581909</v>
      </c>
      <c r="G12" s="60">
        <v>0.85601997375488281</v>
      </c>
      <c r="H12" s="60">
        <v>0.83793997764587402</v>
      </c>
      <c r="I12" s="60">
        <v>0.83945000171661377</v>
      </c>
      <c r="J12" s="60">
        <v>0.81028997898101807</v>
      </c>
      <c r="K12" s="60">
        <v>0.83530998229980469</v>
      </c>
      <c r="L12" s="60">
        <v>0.84508997201919556</v>
      </c>
    </row>
    <row r="13" spans="1:12" s="46" customFormat="1" ht="12.75">
      <c r="A13" s="88"/>
      <c r="B13" s="92" t="s">
        <v>120</v>
      </c>
      <c r="C13" s="93"/>
      <c r="D13" s="64">
        <v>0.84996998310089111</v>
      </c>
      <c r="E13" s="64">
        <v>0.87145000696182251</v>
      </c>
      <c r="F13" s="64">
        <v>0.85395997762680054</v>
      </c>
      <c r="G13" s="64">
        <v>0.85679000616073608</v>
      </c>
      <c r="H13" s="64">
        <v>0.83973002433776855</v>
      </c>
      <c r="I13" s="64">
        <v>0.8133699893951416</v>
      </c>
      <c r="J13" s="64">
        <v>0.81326001882553101</v>
      </c>
      <c r="K13" s="64">
        <v>0.82976001501083374</v>
      </c>
      <c r="L13" s="64">
        <v>0.84939998388290405</v>
      </c>
    </row>
    <row r="14" spans="1:12" s="46" customFormat="1" ht="12.75">
      <c r="A14" s="88"/>
      <c r="B14" s="95"/>
      <c r="C14" s="58"/>
      <c r="D14" s="62"/>
      <c r="E14" s="62"/>
      <c r="F14" s="62"/>
      <c r="G14" s="62"/>
      <c r="H14" s="62"/>
      <c r="I14" s="62"/>
      <c r="J14" s="62"/>
      <c r="K14" s="62"/>
      <c r="L14" s="62"/>
    </row>
    <row r="15" spans="1:12" s="46" customFormat="1" ht="12.75">
      <c r="B15" s="57" t="s">
        <v>121</v>
      </c>
      <c r="C15" s="45"/>
      <c r="D15" s="45"/>
      <c r="E15" s="45"/>
      <c r="F15" s="45"/>
      <c r="G15" s="45"/>
      <c r="H15" s="45"/>
      <c r="I15" s="45"/>
      <c r="J15" s="45"/>
      <c r="K15" s="45"/>
      <c r="L15" s="45"/>
    </row>
    <row r="16" spans="1:12" s="46" customFormat="1" ht="12.75">
      <c r="A16" s="88"/>
      <c r="B16" s="97" t="s">
        <v>123</v>
      </c>
      <c r="C16" s="98"/>
      <c r="D16" s="60">
        <v>0.59531998634338379</v>
      </c>
      <c r="E16" s="60">
        <v>0.83332997560501099</v>
      </c>
      <c r="F16" s="60">
        <v>0.77956998348236084</v>
      </c>
      <c r="G16" s="60">
        <v>0.76735997200012207</v>
      </c>
      <c r="H16" s="60">
        <v>0.50318002700805664</v>
      </c>
      <c r="I16" s="60">
        <v>0.67984002828598022</v>
      </c>
      <c r="J16" s="60">
        <v>0.59750998020172119</v>
      </c>
      <c r="K16" s="60">
        <v>0.73703998327255249</v>
      </c>
      <c r="L16" s="60">
        <v>0.72237002849578857</v>
      </c>
    </row>
    <row r="17" spans="1:12" s="46" customFormat="1" ht="12.75">
      <c r="A17" s="88"/>
      <c r="B17" s="95" t="s">
        <v>124</v>
      </c>
      <c r="C17" s="99"/>
      <c r="D17" s="62">
        <v>0.85149997472763062</v>
      </c>
      <c r="E17" s="62">
        <v>0.85227000713348389</v>
      </c>
      <c r="F17" s="62">
        <v>0.85714000463485718</v>
      </c>
      <c r="G17" s="62">
        <v>0.84754997491836548</v>
      </c>
      <c r="H17" s="62">
        <v>0.85263001918792725</v>
      </c>
      <c r="I17" s="62">
        <v>0.80018997192382813</v>
      </c>
      <c r="J17" s="62">
        <v>0.77025997638702393</v>
      </c>
      <c r="K17" s="62">
        <v>0.80000001192092896</v>
      </c>
      <c r="L17" s="62">
        <v>0.82095998525619507</v>
      </c>
    </row>
    <row r="18" spans="1:12" s="46" customFormat="1" ht="12.75">
      <c r="A18" s="88"/>
      <c r="B18" s="95" t="s">
        <v>125</v>
      </c>
      <c r="C18" s="99"/>
      <c r="D18" s="62">
        <v>0.92848998308181763</v>
      </c>
      <c r="E18" s="62">
        <v>0.90367001295089722</v>
      </c>
      <c r="F18" s="62">
        <v>0.90956997871398926</v>
      </c>
      <c r="G18" s="62">
        <v>0.88862001895904541</v>
      </c>
      <c r="H18" s="62">
        <v>0.87927001714706421</v>
      </c>
      <c r="I18" s="62">
        <v>0.8714900016784668</v>
      </c>
      <c r="J18" s="62">
        <v>0.86329001188278198</v>
      </c>
      <c r="K18" s="62">
        <v>0.86687999963760376</v>
      </c>
      <c r="L18" s="62">
        <v>0.85417002439498901</v>
      </c>
    </row>
    <row r="19" spans="1:12" s="46" customFormat="1" ht="12.75">
      <c r="A19" s="88"/>
      <c r="B19" s="100" t="s">
        <v>126</v>
      </c>
      <c r="C19" s="101"/>
      <c r="D19" s="64">
        <v>0.88946998119354248</v>
      </c>
      <c r="E19" s="64">
        <v>0.93660998344421387</v>
      </c>
      <c r="F19" s="64">
        <v>0.87800002098083496</v>
      </c>
      <c r="G19" s="64">
        <v>0.86979001760482788</v>
      </c>
      <c r="H19" s="64">
        <v>0.90277999639511108</v>
      </c>
      <c r="I19" s="64">
        <v>0.87667000293731689</v>
      </c>
      <c r="J19" s="64">
        <v>0.88336002826690674</v>
      </c>
      <c r="K19" s="64">
        <v>0.88021999597549438</v>
      </c>
      <c r="L19" s="64">
        <v>0.9064900279045105</v>
      </c>
    </row>
    <row r="20" spans="1:12" s="46" customFormat="1" ht="12.75">
      <c r="A20" s="88"/>
      <c r="B20" s="95"/>
      <c r="C20" s="99"/>
      <c r="D20" s="62"/>
      <c r="E20" s="62"/>
      <c r="F20" s="62"/>
      <c r="G20" s="62"/>
      <c r="H20" s="62"/>
      <c r="I20" s="62"/>
      <c r="J20" s="62"/>
      <c r="K20" s="62"/>
      <c r="L20" s="62"/>
    </row>
    <row r="21" spans="1:12" s="46" customFormat="1" ht="12.75">
      <c r="B21" s="57" t="s">
        <v>127</v>
      </c>
      <c r="C21" s="42"/>
      <c r="D21" s="45"/>
      <c r="E21" s="45"/>
      <c r="F21" s="45"/>
      <c r="G21" s="45"/>
      <c r="H21" s="45"/>
      <c r="I21" s="45"/>
      <c r="J21" s="45"/>
      <c r="K21" s="45"/>
      <c r="L21" s="45"/>
    </row>
    <row r="22" spans="1:12" s="148" customFormat="1" ht="12.75">
      <c r="A22" s="88"/>
      <c r="B22" s="97" t="s">
        <v>231</v>
      </c>
      <c r="C22" s="98"/>
      <c r="D22" s="60">
        <v>0.85580998659133911</v>
      </c>
      <c r="E22" s="60">
        <v>0.88050001859664917</v>
      </c>
      <c r="F22" s="60">
        <v>0.87979000806808472</v>
      </c>
      <c r="G22" s="60">
        <v>0.87559998035430908</v>
      </c>
      <c r="H22" s="60">
        <v>0.8549799919128418</v>
      </c>
      <c r="I22" s="60">
        <v>0.83538997173309326</v>
      </c>
      <c r="J22" s="60">
        <v>0.81045001745223999</v>
      </c>
      <c r="K22" s="60">
        <v>0.84227001667022705</v>
      </c>
      <c r="L22" s="60">
        <v>0.88113999366760254</v>
      </c>
    </row>
    <row r="23" spans="1:12" s="46" customFormat="1" ht="12.75">
      <c r="A23" s="88"/>
      <c r="B23" s="95" t="s">
        <v>232</v>
      </c>
      <c r="C23" s="99"/>
      <c r="D23" s="62">
        <v>0.72684997320175171</v>
      </c>
      <c r="E23" s="62">
        <v>0.74096000194549561</v>
      </c>
      <c r="F23" s="62">
        <v>0.7241399884223938</v>
      </c>
      <c r="G23" s="62">
        <v>0.72102999687194824</v>
      </c>
      <c r="H23" s="62">
        <v>0.69542998075485229</v>
      </c>
      <c r="I23" s="62">
        <v>0.6423799991607666</v>
      </c>
      <c r="J23" s="62">
        <v>0.57419002056121826</v>
      </c>
      <c r="K23" s="62">
        <v>0.59854000806808472</v>
      </c>
      <c r="L23" s="62">
        <v>0.64508998394012451</v>
      </c>
    </row>
    <row r="24" spans="1:12" s="46" customFormat="1" ht="12.75">
      <c r="A24" s="88"/>
      <c r="B24" s="100" t="s">
        <v>233</v>
      </c>
      <c r="C24" s="101"/>
      <c r="D24" s="64">
        <v>0.9093400239944458</v>
      </c>
      <c r="E24" s="64">
        <v>0.92747002840042114</v>
      </c>
      <c r="F24" s="64">
        <v>0.88497000932693481</v>
      </c>
      <c r="G24" s="64">
        <v>0.86348998546600342</v>
      </c>
      <c r="H24" s="64">
        <v>0.89709997177124023</v>
      </c>
      <c r="I24" s="64">
        <v>0.86719000339508057</v>
      </c>
      <c r="J24" s="64">
        <v>0.87639999389648438</v>
      </c>
      <c r="K24" s="64">
        <v>0.8705899715423584</v>
      </c>
      <c r="L24" s="64">
        <v>0.91035002470016479</v>
      </c>
    </row>
    <row r="25" spans="1:12" s="46" customFormat="1" ht="12.75">
      <c r="A25" s="88"/>
      <c r="B25" s="95"/>
      <c r="C25" s="99"/>
      <c r="D25" s="62"/>
      <c r="E25" s="62"/>
      <c r="F25" s="62"/>
      <c r="G25" s="62"/>
      <c r="H25" s="62"/>
      <c r="I25" s="62"/>
      <c r="J25" s="62"/>
      <c r="K25" s="62"/>
      <c r="L25" s="62"/>
    </row>
    <row r="26" spans="1:12" s="46" customFormat="1" ht="12.75">
      <c r="B26" s="57" t="s">
        <v>369</v>
      </c>
      <c r="C26" s="45"/>
      <c r="D26" s="45"/>
      <c r="E26" s="45"/>
      <c r="F26" s="45"/>
      <c r="G26" s="45"/>
      <c r="H26" s="45"/>
      <c r="I26" s="45"/>
      <c r="J26" s="45"/>
      <c r="K26" s="45"/>
      <c r="L26" s="45"/>
    </row>
    <row r="27" spans="1:12" s="148" customFormat="1" ht="12.75">
      <c r="A27" s="88"/>
      <c r="B27" s="97" t="s">
        <v>370</v>
      </c>
      <c r="C27" s="90"/>
      <c r="D27" s="60">
        <v>0.8554999828338623</v>
      </c>
      <c r="E27" s="60">
        <v>0.88380002975463867</v>
      </c>
      <c r="F27" s="60">
        <v>0.86901998519897461</v>
      </c>
      <c r="G27" s="60">
        <v>0.86282998323440552</v>
      </c>
      <c r="H27" s="60">
        <v>0.84355002641677856</v>
      </c>
      <c r="I27" s="60">
        <v>0.82990998029708862</v>
      </c>
      <c r="J27" s="60">
        <v>0.81585997343063354</v>
      </c>
      <c r="K27" s="60">
        <v>0.83882999420166016</v>
      </c>
      <c r="L27" s="60">
        <v>0.8621399998664856</v>
      </c>
    </row>
    <row r="28" spans="1:12" s="46" customFormat="1" ht="12.75">
      <c r="A28" s="88"/>
      <c r="B28" s="100" t="s">
        <v>371</v>
      </c>
      <c r="C28" s="101"/>
      <c r="D28" s="64">
        <v>0.85154002904891968</v>
      </c>
      <c r="E28" s="64">
        <v>0.8597099781036377</v>
      </c>
      <c r="F28" s="64">
        <v>0.86169999837875366</v>
      </c>
      <c r="G28" s="64">
        <v>0.80460000038146973</v>
      </c>
      <c r="H28" s="64">
        <v>0.80164998769760132</v>
      </c>
      <c r="I28" s="64">
        <v>0.79433000087738037</v>
      </c>
      <c r="J28" s="64">
        <v>0.7711300253868103</v>
      </c>
      <c r="K28" s="64">
        <v>0.76425999402999878</v>
      </c>
      <c r="L28" s="64">
        <v>0.84373998641967773</v>
      </c>
    </row>
    <row r="29" spans="1:12" s="46" customFormat="1" ht="12.75">
      <c r="A29" s="88"/>
      <c r="B29" s="95"/>
      <c r="C29" s="99"/>
      <c r="D29" s="62"/>
      <c r="E29" s="62"/>
      <c r="F29" s="62"/>
      <c r="G29" s="62"/>
      <c r="H29" s="62"/>
      <c r="I29" s="62"/>
      <c r="J29" s="62"/>
      <c r="K29" s="62"/>
      <c r="L29" s="62"/>
    </row>
    <row r="30" spans="1:12" s="46" customFormat="1" ht="14.25">
      <c r="B30" s="57" t="s">
        <v>372</v>
      </c>
      <c r="C30" s="42"/>
      <c r="D30" s="45"/>
      <c r="E30" s="45"/>
      <c r="F30" s="45"/>
      <c r="G30" s="45"/>
      <c r="H30" s="45"/>
      <c r="I30" s="45"/>
      <c r="J30" s="45"/>
      <c r="K30" s="45"/>
      <c r="L30" s="45"/>
    </row>
    <row r="31" spans="1:12" s="148" customFormat="1" ht="12.75">
      <c r="B31" s="97" t="s">
        <v>186</v>
      </c>
      <c r="C31" s="98"/>
      <c r="D31" s="60">
        <v>0.84078997373580933</v>
      </c>
      <c r="E31" s="60">
        <v>0.84356999397277832</v>
      </c>
      <c r="F31" s="60">
        <v>0.83066999912261963</v>
      </c>
      <c r="G31" s="60">
        <v>0.82649999856948853</v>
      </c>
      <c r="H31" s="60">
        <v>0.8172299861907959</v>
      </c>
      <c r="I31" s="60">
        <v>0.75747001171112061</v>
      </c>
      <c r="J31" s="60">
        <v>0.75081998109817505</v>
      </c>
      <c r="K31" s="60">
        <v>0.75897997617721558</v>
      </c>
      <c r="L31" s="60">
        <v>0.82270997762680054</v>
      </c>
    </row>
    <row r="32" spans="1:12" s="46" customFormat="1" ht="12.75">
      <c r="B32" s="95" t="s">
        <v>187</v>
      </c>
      <c r="C32" s="99"/>
      <c r="D32" s="62">
        <v>0.93357002735137939</v>
      </c>
      <c r="E32" s="62">
        <v>0.94221997261047363</v>
      </c>
      <c r="F32" s="62">
        <v>0.94840997457504272</v>
      </c>
      <c r="G32" s="62">
        <v>0.91496998071670532</v>
      </c>
      <c r="H32" s="62">
        <v>0.92742002010345459</v>
      </c>
      <c r="I32" s="62">
        <v>0.90742999315261841</v>
      </c>
      <c r="J32" s="62">
        <v>0.87826997041702271</v>
      </c>
      <c r="K32" s="62">
        <v>0.89556002616882324</v>
      </c>
      <c r="L32" s="62">
        <v>0.85544002056121826</v>
      </c>
    </row>
    <row r="33" spans="2:12" s="46" customFormat="1" ht="12.75">
      <c r="B33" s="100" t="s">
        <v>188</v>
      </c>
      <c r="C33" s="101"/>
      <c r="D33" s="64">
        <v>0.85325998067855835</v>
      </c>
      <c r="E33" s="64">
        <v>0.89064997434616089</v>
      </c>
      <c r="F33" s="64">
        <v>0.87408000230789185</v>
      </c>
      <c r="G33" s="64">
        <v>0.86568999290466309</v>
      </c>
      <c r="H33" s="64">
        <v>0.80584001541137695</v>
      </c>
      <c r="I33" s="64">
        <v>0.84723997116088867</v>
      </c>
      <c r="J33" s="64">
        <v>0.82071000337600708</v>
      </c>
      <c r="K33" s="64">
        <v>0.84204000234603882</v>
      </c>
      <c r="L33" s="64">
        <v>0.86010998487472534</v>
      </c>
    </row>
    <row r="34" spans="2:12" s="46" customFormat="1" ht="12.75">
      <c r="B34" s="83"/>
      <c r="C34" s="45"/>
      <c r="D34" s="45"/>
      <c r="E34" s="45"/>
      <c r="F34" s="45"/>
      <c r="G34" s="45"/>
      <c r="H34" s="45"/>
      <c r="I34" s="45"/>
      <c r="J34" s="45"/>
      <c r="K34" s="45"/>
      <c r="L34" s="45"/>
    </row>
    <row r="35" spans="2:12" s="46" customFormat="1" ht="12.75">
      <c r="B35" s="141" t="s">
        <v>373</v>
      </c>
      <c r="C35" s="141"/>
      <c r="D35" s="141"/>
      <c r="E35" s="141"/>
      <c r="F35" s="141"/>
      <c r="G35" s="285"/>
      <c r="H35" s="285"/>
      <c r="I35" s="285"/>
      <c r="J35" s="285"/>
      <c r="K35" s="45"/>
      <c r="L35" s="45"/>
    </row>
    <row r="36" spans="2:12" s="46" customFormat="1" ht="12.75">
      <c r="B36" s="83"/>
      <c r="C36" s="45"/>
      <c r="D36" s="45"/>
      <c r="E36" s="45"/>
      <c r="F36" s="45"/>
      <c r="G36" s="45"/>
      <c r="H36" s="45"/>
      <c r="I36" s="45"/>
      <c r="J36" s="45"/>
      <c r="K36" s="45"/>
      <c r="L36" s="45"/>
    </row>
    <row r="37" spans="2:12" s="46" customFormat="1" ht="12.75">
      <c r="B37" s="83" t="s">
        <v>374</v>
      </c>
      <c r="C37" s="45"/>
      <c r="D37" s="45"/>
      <c r="E37" s="45"/>
      <c r="F37" s="45"/>
      <c r="G37" s="45"/>
      <c r="H37" s="45"/>
      <c r="I37" s="45"/>
      <c r="J37" s="45"/>
      <c r="K37" s="45"/>
      <c r="L37" s="45"/>
    </row>
    <row r="38" spans="2:12" s="46" customFormat="1" ht="12.75">
      <c r="B38" s="118"/>
    </row>
    <row r="39" spans="2:12" s="46" customFormat="1" ht="12.75">
      <c r="B39" s="118"/>
    </row>
    <row r="40" spans="2:12" s="46" customFormat="1" ht="12.75">
      <c r="B40" s="118"/>
    </row>
  </sheetData>
  <mergeCells count="1">
    <mergeCell ref="B5:F5"/>
  </mergeCells>
  <pageMargins left="0.70866141732283472" right="0.70866141732283472" top="0.78740157480314965" bottom="0.78740157480314965"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9"/>
  </sheetPr>
  <dimension ref="A2:K46"/>
  <sheetViews>
    <sheetView showGridLines="0" zoomScale="80" zoomScaleNormal="80" workbookViewId="0"/>
  </sheetViews>
  <sheetFormatPr baseColWidth="10" defaultColWidth="10.7109375" defaultRowHeight="15"/>
  <cols>
    <col min="1" max="2" width="10.7109375" style="33"/>
    <col min="3" max="3" width="28.7109375" style="33" customWidth="1"/>
    <col min="4" max="11" width="10" style="33" customWidth="1"/>
    <col min="12" max="16384" width="10.7109375" style="33"/>
  </cols>
  <sheetData>
    <row r="2" spans="1:11" s="38" customFormat="1" ht="26.85" customHeight="1">
      <c r="B2" s="286" t="s">
        <v>44</v>
      </c>
      <c r="C2" s="36" t="s">
        <v>45</v>
      </c>
      <c r="D2" s="37"/>
      <c r="E2" s="37"/>
      <c r="F2" s="37"/>
      <c r="G2" s="37"/>
      <c r="H2" s="37"/>
      <c r="I2" s="37"/>
      <c r="J2" s="37"/>
      <c r="K2" s="37"/>
    </row>
    <row r="3" spans="1:11" ht="13.35" customHeight="1">
      <c r="B3" s="1"/>
      <c r="C3" s="1"/>
      <c r="D3" s="1"/>
      <c r="E3" s="1"/>
      <c r="F3" s="1"/>
      <c r="G3" s="1"/>
      <c r="H3" s="1"/>
      <c r="I3" s="1"/>
      <c r="J3" s="1"/>
      <c r="K3" s="1"/>
    </row>
    <row r="4" spans="1:11" ht="15" customHeight="1">
      <c r="B4" s="287" t="s">
        <v>375</v>
      </c>
      <c r="C4" s="39"/>
      <c r="D4" s="288"/>
      <c r="E4" s="288"/>
      <c r="F4" s="288"/>
      <c r="G4" s="289"/>
      <c r="H4" s="289"/>
      <c r="I4" s="289"/>
      <c r="J4" s="289"/>
      <c r="K4" s="289"/>
    </row>
    <row r="5" spans="1:11" ht="13.35" customHeight="1">
      <c r="B5" s="1"/>
      <c r="C5" s="1"/>
      <c r="D5" s="1"/>
      <c r="E5" s="1"/>
      <c r="F5" s="1"/>
      <c r="G5" s="289"/>
      <c r="H5" s="289"/>
      <c r="I5" s="1"/>
      <c r="J5" s="1"/>
      <c r="K5" s="1"/>
    </row>
    <row r="6" spans="1:11" s="46" customFormat="1" ht="14.25">
      <c r="A6" s="222"/>
      <c r="B6" s="290" t="s">
        <v>376</v>
      </c>
      <c r="C6" s="291"/>
      <c r="D6" s="292" t="s">
        <v>377</v>
      </c>
      <c r="E6" s="293"/>
      <c r="F6" s="293"/>
      <c r="G6" s="293"/>
      <c r="H6" s="293"/>
      <c r="I6" s="293"/>
      <c r="J6" s="293"/>
      <c r="K6" s="294"/>
    </row>
    <row r="7" spans="1:11" s="46" customFormat="1" ht="24.75" customHeight="1">
      <c r="A7" s="222"/>
      <c r="B7" s="290"/>
      <c r="C7" s="291"/>
      <c r="D7" s="295">
        <v>2008</v>
      </c>
      <c r="E7" s="295">
        <v>2009</v>
      </c>
      <c r="F7" s="295">
        <v>2010</v>
      </c>
      <c r="G7" s="295">
        <v>2011</v>
      </c>
      <c r="H7" s="295">
        <v>2012</v>
      </c>
      <c r="I7" s="295">
        <v>2013</v>
      </c>
      <c r="J7" s="295">
        <v>2014</v>
      </c>
      <c r="K7" s="295">
        <v>2015</v>
      </c>
    </row>
    <row r="8" spans="1:11" s="46" customFormat="1" ht="12.75">
      <c r="B8" s="55"/>
      <c r="C8" s="129"/>
      <c r="D8" s="45"/>
      <c r="E8" s="45"/>
      <c r="F8" s="45"/>
      <c r="G8" s="45"/>
      <c r="H8" s="45"/>
      <c r="I8" s="45"/>
      <c r="J8" s="45"/>
      <c r="K8" s="45"/>
    </row>
    <row r="9" spans="1:11" s="46" customFormat="1" ht="12.75">
      <c r="B9" s="78" t="s">
        <v>117</v>
      </c>
      <c r="C9" s="84"/>
      <c r="D9" s="131">
        <v>0.155</v>
      </c>
      <c r="E9" s="131">
        <v>0.156</v>
      </c>
      <c r="F9" s="131">
        <v>0.158</v>
      </c>
      <c r="G9" s="131">
        <v>0.161</v>
      </c>
      <c r="H9" s="131">
        <v>0.161</v>
      </c>
      <c r="I9" s="131">
        <v>0.16700000000000001</v>
      </c>
      <c r="J9" s="131">
        <v>0.16700000000000001</v>
      </c>
      <c r="K9" s="131">
        <v>0.16500000000000001</v>
      </c>
    </row>
    <row r="10" spans="1:11" s="46" customFormat="1" ht="12.75">
      <c r="B10" s="57"/>
      <c r="C10" s="86"/>
      <c r="D10" s="132"/>
      <c r="E10" s="132"/>
      <c r="F10" s="132"/>
      <c r="G10" s="132"/>
      <c r="H10" s="132"/>
      <c r="I10" s="132"/>
      <c r="J10" s="132"/>
      <c r="K10" s="132"/>
    </row>
    <row r="11" spans="1:11" s="46" customFormat="1" ht="12.75">
      <c r="B11" s="57" t="s">
        <v>118</v>
      </c>
      <c r="C11" s="86"/>
      <c r="D11" s="132"/>
      <c r="E11" s="132"/>
      <c r="F11" s="132"/>
      <c r="G11" s="132"/>
      <c r="H11" s="132"/>
      <c r="I11" s="132"/>
      <c r="J11" s="132"/>
      <c r="K11" s="132"/>
    </row>
    <row r="12" spans="1:11" s="46" customFormat="1" ht="12.75">
      <c r="B12" s="89" t="s">
        <v>119</v>
      </c>
      <c r="C12" s="90"/>
      <c r="D12" s="133">
        <v>0.14699999999999999</v>
      </c>
      <c r="E12" s="133">
        <v>0.14899999999999999</v>
      </c>
      <c r="F12" s="133">
        <v>0.14899999999999999</v>
      </c>
      <c r="G12" s="133">
        <v>0.14899999999999999</v>
      </c>
      <c r="H12" s="133">
        <v>0.15</v>
      </c>
      <c r="I12" s="133">
        <v>0.159</v>
      </c>
      <c r="J12" s="133">
        <v>0.159</v>
      </c>
      <c r="K12" s="133">
        <v>0.152</v>
      </c>
    </row>
    <row r="13" spans="1:11" s="46" customFormat="1" ht="12.75">
      <c r="B13" s="92" t="s">
        <v>120</v>
      </c>
      <c r="C13" s="93"/>
      <c r="D13" s="134">
        <v>0.16300000000000001</v>
      </c>
      <c r="E13" s="134">
        <v>0.16400000000000001</v>
      </c>
      <c r="F13" s="134">
        <v>0.16800000000000001</v>
      </c>
      <c r="G13" s="134">
        <v>0.17199999999999999</v>
      </c>
      <c r="H13" s="134">
        <v>0.17199999999999999</v>
      </c>
      <c r="I13" s="134">
        <v>0.17399999999999999</v>
      </c>
      <c r="J13" s="134">
        <v>0.17399999999999999</v>
      </c>
      <c r="K13" s="134">
        <v>0.17799999999999999</v>
      </c>
    </row>
    <row r="14" spans="1:11" s="46" customFormat="1" ht="12.75">
      <c r="B14" s="135"/>
      <c r="C14" s="86"/>
      <c r="D14" s="132"/>
      <c r="E14" s="132"/>
      <c r="F14" s="132"/>
      <c r="G14" s="132"/>
      <c r="H14" s="132"/>
      <c r="I14" s="132"/>
      <c r="J14" s="132"/>
      <c r="K14" s="132"/>
    </row>
    <row r="15" spans="1:11" s="46" customFormat="1" ht="12.75">
      <c r="B15" s="57" t="s">
        <v>121</v>
      </c>
      <c r="C15" s="86"/>
      <c r="D15" s="132"/>
      <c r="E15" s="132"/>
      <c r="F15" s="132"/>
      <c r="G15" s="132"/>
      <c r="H15" s="132"/>
      <c r="I15" s="132"/>
      <c r="J15" s="132"/>
      <c r="K15" s="132"/>
    </row>
    <row r="16" spans="1:11" s="46" customFormat="1" ht="12.75">
      <c r="B16" s="89" t="s">
        <v>122</v>
      </c>
      <c r="C16" s="90"/>
      <c r="D16" s="133">
        <v>0.15</v>
      </c>
      <c r="E16" s="133">
        <v>0.17499999999999999</v>
      </c>
      <c r="F16" s="133">
        <v>0.156</v>
      </c>
      <c r="G16" s="133">
        <v>0.152</v>
      </c>
      <c r="H16" s="133">
        <v>0.14699999999999999</v>
      </c>
      <c r="I16" s="133">
        <v>0.151</v>
      </c>
      <c r="J16" s="133">
        <v>0.14599999999999999</v>
      </c>
      <c r="K16" s="133">
        <v>0.154</v>
      </c>
    </row>
    <row r="17" spans="2:11" s="46" customFormat="1" ht="12.75">
      <c r="B17" s="135" t="s">
        <v>123</v>
      </c>
      <c r="C17" s="86"/>
      <c r="D17" s="132">
        <v>0.21099999999999999</v>
      </c>
      <c r="E17" s="132">
        <v>0.189</v>
      </c>
      <c r="F17" s="132">
        <v>0.19</v>
      </c>
      <c r="G17" s="132">
        <v>0.20699999999999999</v>
      </c>
      <c r="H17" s="132">
        <v>0.185</v>
      </c>
      <c r="I17" s="132">
        <v>0.20599999999999999</v>
      </c>
      <c r="J17" s="132">
        <v>0.21099999999999999</v>
      </c>
      <c r="K17" s="132">
        <v>0.21</v>
      </c>
    </row>
    <row r="18" spans="2:11" s="46" customFormat="1" ht="12.75">
      <c r="B18" s="135" t="s">
        <v>124</v>
      </c>
      <c r="C18" s="86"/>
      <c r="D18" s="132">
        <v>0.14099999999999999</v>
      </c>
      <c r="E18" s="132">
        <v>0.14099999999999999</v>
      </c>
      <c r="F18" s="132">
        <v>0.14599999999999999</v>
      </c>
      <c r="G18" s="132">
        <v>0.14399999999999999</v>
      </c>
      <c r="H18" s="132">
        <v>0.14899999999999999</v>
      </c>
      <c r="I18" s="132">
        <v>0.155</v>
      </c>
      <c r="J18" s="132">
        <v>0.14699999999999999</v>
      </c>
      <c r="K18" s="132">
        <v>0.14399999999999999</v>
      </c>
    </row>
    <row r="19" spans="2:11" s="46" customFormat="1" ht="12.75">
      <c r="B19" s="135" t="s">
        <v>125</v>
      </c>
      <c r="C19" s="86"/>
      <c r="D19" s="132">
        <v>0.16700000000000001</v>
      </c>
      <c r="E19" s="132">
        <v>0.17</v>
      </c>
      <c r="F19" s="132">
        <v>0.185</v>
      </c>
      <c r="G19" s="132">
        <v>0.186</v>
      </c>
      <c r="H19" s="132">
        <v>0.19400000000000001</v>
      </c>
      <c r="I19" s="132">
        <v>0.187</v>
      </c>
      <c r="J19" s="132">
        <v>0.19900000000000001</v>
      </c>
      <c r="K19" s="132">
        <v>0.17699999999999999</v>
      </c>
    </row>
    <row r="20" spans="2:11" s="46" customFormat="1" ht="12.75">
      <c r="B20" s="92" t="s">
        <v>126</v>
      </c>
      <c r="C20" s="93"/>
      <c r="D20" s="134">
        <v>0.15</v>
      </c>
      <c r="E20" s="134">
        <v>0.14099999999999999</v>
      </c>
      <c r="F20" s="134">
        <v>0.14199999999999999</v>
      </c>
      <c r="G20" s="134">
        <v>0.15</v>
      </c>
      <c r="H20" s="134">
        <v>0.14899999999999999</v>
      </c>
      <c r="I20" s="134">
        <v>0.16300000000000001</v>
      </c>
      <c r="J20" s="134">
        <v>0.16500000000000001</v>
      </c>
      <c r="K20" s="134">
        <v>0.17599999999999999</v>
      </c>
    </row>
    <row r="21" spans="2:11" s="46" customFormat="1" ht="12.75">
      <c r="B21" s="135"/>
      <c r="C21" s="86"/>
      <c r="D21" s="132"/>
      <c r="E21" s="132"/>
      <c r="F21" s="132"/>
      <c r="G21" s="132"/>
      <c r="H21" s="132"/>
      <c r="I21" s="132"/>
      <c r="J21" s="132"/>
      <c r="K21" s="132"/>
    </row>
    <row r="22" spans="2:11" s="46" customFormat="1" ht="12.75">
      <c r="B22" s="57" t="s">
        <v>137</v>
      </c>
      <c r="C22" s="86"/>
      <c r="D22" s="132"/>
      <c r="E22" s="132"/>
      <c r="F22" s="132"/>
      <c r="G22" s="132"/>
      <c r="H22" s="132"/>
      <c r="I22" s="132"/>
      <c r="J22" s="132"/>
      <c r="K22" s="132"/>
    </row>
    <row r="23" spans="2:11" s="46" customFormat="1" ht="12.75">
      <c r="B23" s="89" t="s">
        <v>138</v>
      </c>
      <c r="C23" s="90"/>
      <c r="D23" s="133">
        <v>0.29299999999999998</v>
      </c>
      <c r="E23" s="133">
        <v>0.3</v>
      </c>
      <c r="F23" s="133">
        <v>0.32300000000000001</v>
      </c>
      <c r="G23" s="133">
        <v>0.32400000000000001</v>
      </c>
      <c r="H23" s="133">
        <v>0.31900000000000001</v>
      </c>
      <c r="I23" s="133">
        <v>0.32900000000000001</v>
      </c>
      <c r="J23" s="133">
        <v>0.33100000000000002</v>
      </c>
      <c r="K23" s="133">
        <v>0.32900000000000001</v>
      </c>
    </row>
    <row r="24" spans="2:11" s="46" customFormat="1" ht="12.75">
      <c r="B24" s="135" t="s">
        <v>139</v>
      </c>
      <c r="C24" s="86"/>
      <c r="D24" s="132">
        <v>0.375</v>
      </c>
      <c r="E24" s="132">
        <v>0.43</v>
      </c>
      <c r="F24" s="132">
        <v>0.371</v>
      </c>
      <c r="G24" s="132">
        <v>0.38800000000000001</v>
      </c>
      <c r="H24" s="132">
        <v>0.35199999999999998</v>
      </c>
      <c r="I24" s="132">
        <v>0.29399999999999998</v>
      </c>
      <c r="J24" s="132">
        <v>0.33700000000000002</v>
      </c>
      <c r="K24" s="132">
        <v>0.32500000000000001</v>
      </c>
    </row>
    <row r="25" spans="2:11" s="46" customFormat="1" ht="12.75">
      <c r="B25" s="135" t="s">
        <v>141</v>
      </c>
      <c r="C25" s="86"/>
      <c r="D25" s="132">
        <v>9.8000000000000004E-2</v>
      </c>
      <c r="E25" s="132">
        <v>0.09</v>
      </c>
      <c r="F25" s="132">
        <v>9.8000000000000004E-2</v>
      </c>
      <c r="G25" s="132">
        <v>0.106</v>
      </c>
      <c r="H25" s="132">
        <v>0.111</v>
      </c>
      <c r="I25" s="132">
        <v>0.115</v>
      </c>
      <c r="J25" s="132">
        <v>0.10100000000000001</v>
      </c>
      <c r="K25" s="132">
        <v>0.107</v>
      </c>
    </row>
    <row r="26" spans="2:11" s="46" customFormat="1" ht="12.75">
      <c r="B26" s="135" t="s">
        <v>142</v>
      </c>
      <c r="C26" s="86"/>
      <c r="D26" s="132">
        <v>7.6999999999999999E-2</v>
      </c>
      <c r="E26" s="132">
        <v>8.7999999999999995E-2</v>
      </c>
      <c r="F26" s="132">
        <v>8.6999999999999994E-2</v>
      </c>
      <c r="G26" s="132">
        <v>7.6999999999999999E-2</v>
      </c>
      <c r="H26" s="132">
        <v>8.5000000000000006E-2</v>
      </c>
      <c r="I26" s="132">
        <v>0.109</v>
      </c>
      <c r="J26" s="132">
        <v>8.6999999999999994E-2</v>
      </c>
      <c r="K26" s="132">
        <v>7.8E-2</v>
      </c>
    </row>
    <row r="27" spans="2:11" s="46" customFormat="1" ht="12.75">
      <c r="B27" s="92" t="s">
        <v>143</v>
      </c>
      <c r="C27" s="93"/>
      <c r="D27" s="134">
        <v>0.13600000000000001</v>
      </c>
      <c r="E27" s="134">
        <v>0.216</v>
      </c>
      <c r="F27" s="134">
        <v>0.16200000000000001</v>
      </c>
      <c r="G27" s="134">
        <v>0.128</v>
      </c>
      <c r="H27" s="134">
        <v>0.13700000000000001</v>
      </c>
      <c r="I27" s="134">
        <v>0.14000000000000001</v>
      </c>
      <c r="J27" s="134">
        <v>0.14699999999999999</v>
      </c>
      <c r="K27" s="134">
        <v>0.182</v>
      </c>
    </row>
    <row r="28" spans="2:11" s="46" customFormat="1" ht="12.75">
      <c r="B28" s="135"/>
      <c r="C28" s="86"/>
      <c r="D28" s="132"/>
      <c r="E28" s="132"/>
      <c r="F28" s="132"/>
      <c r="G28" s="132"/>
      <c r="H28" s="132"/>
      <c r="I28" s="132"/>
      <c r="J28" s="132"/>
      <c r="K28" s="132"/>
    </row>
    <row r="29" spans="2:11" s="46" customFormat="1" ht="12.75">
      <c r="B29" s="57" t="s">
        <v>230</v>
      </c>
      <c r="C29" s="86"/>
      <c r="D29" s="132"/>
      <c r="E29" s="132"/>
      <c r="F29" s="132"/>
      <c r="G29" s="132"/>
      <c r="H29" s="132"/>
      <c r="I29" s="132"/>
      <c r="J29" s="132"/>
      <c r="K29" s="132"/>
    </row>
    <row r="30" spans="2:11" s="46" customFormat="1" ht="12.75">
      <c r="B30" s="89" t="s">
        <v>231</v>
      </c>
      <c r="C30" s="90"/>
      <c r="D30" s="133">
        <v>6.8000000000000005E-2</v>
      </c>
      <c r="E30" s="133">
        <v>7.1999999999999995E-2</v>
      </c>
      <c r="F30" s="133">
        <v>7.6999999999999999E-2</v>
      </c>
      <c r="G30" s="133">
        <v>7.8E-2</v>
      </c>
      <c r="H30" s="133">
        <v>8.5999999999999993E-2</v>
      </c>
      <c r="I30" s="133">
        <v>9.9000000000000005E-2</v>
      </c>
      <c r="J30" s="133">
        <v>9.7000000000000003E-2</v>
      </c>
      <c r="K30" s="133">
        <v>9.5000000000000001E-2</v>
      </c>
    </row>
    <row r="31" spans="2:11" s="46" customFormat="1" ht="12.75">
      <c r="B31" s="135" t="s">
        <v>232</v>
      </c>
      <c r="C31" s="86"/>
      <c r="D31" s="132">
        <v>0.61899999999999999</v>
      </c>
      <c r="E31" s="132">
        <v>0.7</v>
      </c>
      <c r="F31" s="132">
        <v>0.67800000000000005</v>
      </c>
      <c r="G31" s="132">
        <v>0.69299999999999995</v>
      </c>
      <c r="H31" s="132">
        <v>0.69199999999999995</v>
      </c>
      <c r="I31" s="132">
        <v>0.67400000000000004</v>
      </c>
      <c r="J31" s="132">
        <v>0.69</v>
      </c>
      <c r="K31" s="132">
        <v>0.70499999999999996</v>
      </c>
    </row>
    <row r="32" spans="2:11" s="46" customFormat="1" ht="12.75">
      <c r="B32" s="92" t="s">
        <v>233</v>
      </c>
      <c r="C32" s="93"/>
      <c r="D32" s="134">
        <v>0.14899999999999999</v>
      </c>
      <c r="E32" s="134">
        <v>0.13400000000000001</v>
      </c>
      <c r="F32" s="134">
        <v>0.14000000000000001</v>
      </c>
      <c r="G32" s="134">
        <v>0.151</v>
      </c>
      <c r="H32" s="134">
        <v>0.15</v>
      </c>
      <c r="I32" s="134">
        <v>0.16700000000000001</v>
      </c>
      <c r="J32" s="134">
        <v>0.17</v>
      </c>
      <c r="K32" s="134">
        <v>0.18</v>
      </c>
    </row>
    <row r="33" spans="2:11" s="46" customFormat="1" ht="12.75">
      <c r="B33" s="135"/>
      <c r="C33" s="86"/>
      <c r="D33" s="132"/>
      <c r="E33" s="132"/>
      <c r="F33" s="132"/>
      <c r="G33" s="132"/>
      <c r="H33" s="132"/>
      <c r="I33" s="132"/>
      <c r="J33" s="132"/>
      <c r="K33" s="132"/>
    </row>
    <row r="34" spans="2:11" s="46" customFormat="1" ht="12.75">
      <c r="B34" s="57" t="s">
        <v>234</v>
      </c>
      <c r="C34" s="137"/>
      <c r="D34" s="132"/>
      <c r="E34" s="132"/>
      <c r="F34" s="132"/>
      <c r="G34" s="132"/>
      <c r="H34" s="132"/>
      <c r="I34" s="132"/>
      <c r="J34" s="132"/>
      <c r="K34" s="132"/>
    </row>
    <row r="35" spans="2:11" s="46" customFormat="1" ht="12.75">
      <c r="B35" s="199" t="s">
        <v>235</v>
      </c>
      <c r="C35" s="200"/>
      <c r="D35" s="133">
        <v>0.08</v>
      </c>
      <c r="E35" s="133">
        <v>8.3000000000000004E-2</v>
      </c>
      <c r="F35" s="133">
        <v>8.3000000000000004E-2</v>
      </c>
      <c r="G35" s="133">
        <v>8.2000000000000003E-2</v>
      </c>
      <c r="H35" s="133">
        <v>8.5000000000000006E-2</v>
      </c>
      <c r="I35" s="133">
        <v>9.7000000000000003E-2</v>
      </c>
      <c r="J35" s="133">
        <v>8.4000000000000005E-2</v>
      </c>
      <c r="K35" s="133">
        <v>0.09</v>
      </c>
    </row>
    <row r="36" spans="2:11" s="46" customFormat="1" ht="12.75">
      <c r="B36" s="201" t="s">
        <v>236</v>
      </c>
      <c r="C36" s="202"/>
      <c r="D36" s="134">
        <v>0.252</v>
      </c>
      <c r="E36" s="134">
        <v>0.25</v>
      </c>
      <c r="F36" s="134">
        <v>0.25600000000000001</v>
      </c>
      <c r="G36" s="134">
        <v>0.26100000000000001</v>
      </c>
      <c r="H36" s="134">
        <v>0.25600000000000001</v>
      </c>
      <c r="I36" s="134">
        <v>0.252</v>
      </c>
      <c r="J36" s="134">
        <v>0.26400000000000001</v>
      </c>
      <c r="K36" s="134">
        <v>0.253</v>
      </c>
    </row>
    <row r="37" spans="2:11" s="46" customFormat="1" ht="12.75">
      <c r="B37" s="203"/>
      <c r="C37" s="137"/>
      <c r="D37" s="132"/>
      <c r="E37" s="132"/>
      <c r="F37" s="132"/>
      <c r="G37" s="132"/>
      <c r="H37" s="132"/>
      <c r="I37" s="132"/>
      <c r="J37" s="132"/>
      <c r="K37" s="132"/>
    </row>
    <row r="38" spans="2:11" s="46" customFormat="1" ht="12.75">
      <c r="B38" s="57" t="s">
        <v>378</v>
      </c>
      <c r="C38" s="45"/>
      <c r="D38" s="96"/>
      <c r="E38" s="96"/>
      <c r="F38" s="96"/>
      <c r="G38" s="96"/>
      <c r="H38" s="96"/>
      <c r="I38" s="96"/>
      <c r="J38" s="96"/>
      <c r="K38" s="96"/>
    </row>
    <row r="39" spans="2:11" s="46" customFormat="1" ht="12.75">
      <c r="B39" s="89" t="s">
        <v>379</v>
      </c>
      <c r="C39" s="90"/>
      <c r="D39" s="296">
        <v>929</v>
      </c>
      <c r="E39" s="296">
        <v>940</v>
      </c>
      <c r="F39" s="296">
        <v>952</v>
      </c>
      <c r="G39" s="296">
        <v>980</v>
      </c>
      <c r="H39" s="296">
        <v>979</v>
      </c>
      <c r="I39" s="296">
        <v>987</v>
      </c>
      <c r="J39" s="296">
        <v>1033</v>
      </c>
      <c r="K39" s="296">
        <v>1064</v>
      </c>
    </row>
    <row r="40" spans="2:11" s="46" customFormat="1" ht="12.75">
      <c r="B40" s="92" t="s">
        <v>380</v>
      </c>
      <c r="C40" s="93"/>
      <c r="D40" s="134">
        <v>0.215</v>
      </c>
      <c r="E40" s="134">
        <v>0.20699999999999999</v>
      </c>
      <c r="F40" s="134">
        <v>0.214</v>
      </c>
      <c r="G40" s="134">
        <v>0.21099999999999999</v>
      </c>
      <c r="H40" s="134">
        <v>0.20399999999999999</v>
      </c>
      <c r="I40" s="134">
        <v>0.23200000000000001</v>
      </c>
      <c r="J40" s="134">
        <v>0.22</v>
      </c>
      <c r="K40" s="134">
        <v>0.20699999999999999</v>
      </c>
    </row>
    <row r="41" spans="2:11" s="46" customFormat="1" ht="12.75">
      <c r="B41" s="45"/>
      <c r="C41" s="45"/>
      <c r="D41" s="45"/>
      <c r="E41" s="45"/>
      <c r="F41" s="45"/>
      <c r="G41" s="45"/>
      <c r="H41" s="45"/>
      <c r="I41" s="45"/>
      <c r="J41" s="45"/>
      <c r="K41" s="45"/>
    </row>
    <row r="42" spans="2:11" s="46" customFormat="1" ht="12.75">
      <c r="B42" s="66" t="s">
        <v>381</v>
      </c>
      <c r="C42" s="45"/>
      <c r="D42" s="45"/>
      <c r="E42" s="45"/>
      <c r="F42" s="45"/>
      <c r="G42" s="45"/>
      <c r="H42" s="45"/>
      <c r="I42" s="45"/>
      <c r="J42" s="45"/>
      <c r="K42" s="45"/>
    </row>
    <row r="43" spans="2:11" s="46" customFormat="1" ht="12.75">
      <c r="B43" s="45"/>
      <c r="C43" s="45"/>
      <c r="D43" s="45"/>
      <c r="E43" s="45"/>
      <c r="F43" s="45"/>
      <c r="G43" s="45"/>
      <c r="H43" s="45"/>
      <c r="I43" s="45"/>
      <c r="J43" s="45"/>
      <c r="K43" s="45"/>
    </row>
    <row r="44" spans="2:11" s="46" customFormat="1" ht="12.75">
      <c r="B44" s="45" t="s">
        <v>382</v>
      </c>
      <c r="C44" s="45"/>
      <c r="D44" s="45"/>
      <c r="E44" s="45"/>
      <c r="F44" s="45"/>
      <c r="G44" s="45"/>
      <c r="H44" s="45"/>
      <c r="I44" s="45"/>
      <c r="J44" s="45"/>
      <c r="K44" s="45"/>
    </row>
    <row r="45" spans="2:11" s="46" customFormat="1" ht="12.75"/>
    <row r="46" spans="2:11" s="46" customFormat="1" ht="12.75"/>
  </sheetData>
  <mergeCells count="2">
    <mergeCell ref="B6:C7"/>
    <mergeCell ref="D6:K6"/>
  </mergeCells>
  <pageMargins left="0.70866141732283472" right="0.70866141732283472" top="0.78740157480314965" bottom="0.78740157480314965"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theme="4"/>
  </sheetPr>
  <dimension ref="A1:M189"/>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1" width="8.5703125" style="2" customWidth="1"/>
    <col min="12" max="16384" width="11.42578125" style="2"/>
  </cols>
  <sheetData>
    <row r="1" spans="1:13" s="33" customFormat="1"/>
    <row r="2" spans="1:13" s="38" customFormat="1" ht="26.85" customHeight="1">
      <c r="A2" s="34"/>
      <c r="B2" s="35" t="s">
        <v>2</v>
      </c>
      <c r="C2" s="36" t="s">
        <v>3</v>
      </c>
      <c r="D2" s="37"/>
      <c r="E2" s="37"/>
      <c r="F2" s="37"/>
      <c r="G2" s="37"/>
      <c r="H2" s="37"/>
      <c r="I2" s="37"/>
      <c r="J2" s="37"/>
      <c r="K2" s="37"/>
      <c r="L2" s="34"/>
      <c r="M2" s="34"/>
    </row>
    <row r="3" spans="1:13" s="33" customFormat="1" ht="13.15" customHeight="1">
      <c r="A3" s="1"/>
      <c r="B3" s="1"/>
      <c r="C3" s="1"/>
      <c r="D3" s="1"/>
      <c r="E3" s="1"/>
      <c r="F3" s="1"/>
      <c r="G3" s="1"/>
      <c r="H3" s="1"/>
      <c r="I3" s="1"/>
      <c r="J3" s="1"/>
      <c r="K3" s="1"/>
      <c r="L3" s="1"/>
      <c r="M3" s="1"/>
    </row>
    <row r="4" spans="1:13" s="41" customFormat="1" ht="15" customHeight="1">
      <c r="A4" s="39"/>
      <c r="B4" s="40" t="s">
        <v>83</v>
      </c>
      <c r="C4" s="39"/>
      <c r="D4" s="39"/>
      <c r="E4" s="39"/>
      <c r="F4" s="39"/>
      <c r="G4" s="39"/>
      <c r="H4" s="39"/>
      <c r="I4" s="39"/>
      <c r="J4" s="39"/>
      <c r="K4" s="39"/>
      <c r="L4" s="39"/>
      <c r="M4" s="39"/>
    </row>
    <row r="5" spans="1:13" s="33" customFormat="1" ht="13.15" customHeight="1">
      <c r="A5" s="1"/>
      <c r="B5" s="1"/>
      <c r="C5" s="1"/>
      <c r="D5" s="1"/>
      <c r="E5" s="1"/>
      <c r="F5" s="1"/>
      <c r="G5" s="1"/>
      <c r="H5" s="1"/>
      <c r="I5" s="1"/>
      <c r="J5" s="1"/>
      <c r="K5" s="1"/>
      <c r="L5" s="1"/>
      <c r="M5" s="1"/>
    </row>
    <row r="6" spans="1:13" s="46" customFormat="1" ht="14.25">
      <c r="A6" s="42"/>
      <c r="B6" s="42"/>
      <c r="C6" s="42"/>
      <c r="D6" s="43" t="s">
        <v>104</v>
      </c>
      <c r="E6" s="44"/>
      <c r="F6" s="44"/>
      <c r="G6" s="44"/>
      <c r="H6" s="44"/>
      <c r="I6" s="44"/>
      <c r="J6" s="44"/>
      <c r="K6" s="44"/>
      <c r="L6" s="45"/>
      <c r="M6" s="45"/>
    </row>
    <row r="7" spans="1:13" s="46" customFormat="1" ht="12.75">
      <c r="A7" s="42"/>
      <c r="B7" s="42"/>
      <c r="C7" s="47"/>
      <c r="D7" s="48">
        <v>2008</v>
      </c>
      <c r="E7" s="48">
        <v>2009</v>
      </c>
      <c r="F7" s="48">
        <v>2010</v>
      </c>
      <c r="G7" s="48">
        <v>2011</v>
      </c>
      <c r="H7" s="48">
        <v>2012</v>
      </c>
      <c r="I7" s="48">
        <v>2013</v>
      </c>
      <c r="J7" s="48">
        <v>2014</v>
      </c>
      <c r="K7" s="48">
        <v>2015</v>
      </c>
      <c r="L7" s="45"/>
      <c r="M7" s="45"/>
    </row>
    <row r="8" spans="1:13" s="46" customFormat="1" ht="12.75">
      <c r="A8" s="45"/>
      <c r="B8" s="45"/>
      <c r="C8" s="45"/>
      <c r="D8" s="45"/>
      <c r="E8" s="45"/>
      <c r="F8" s="45"/>
      <c r="G8" s="45"/>
      <c r="H8" s="45"/>
      <c r="I8" s="45"/>
      <c r="J8" s="45"/>
      <c r="K8" s="45"/>
      <c r="L8" s="45"/>
      <c r="M8" s="45"/>
    </row>
    <row r="9" spans="1:13" s="46" customFormat="1" ht="12.75">
      <c r="A9" s="45"/>
      <c r="B9" s="49" t="s">
        <v>86</v>
      </c>
      <c r="C9" s="50"/>
      <c r="D9" s="51">
        <v>0.29100000000000004</v>
      </c>
      <c r="E9" s="51">
        <v>0.29299999999999998</v>
      </c>
      <c r="F9" s="51">
        <v>0.28999999999999998</v>
      </c>
      <c r="G9" s="51">
        <v>0.28300000000000003</v>
      </c>
      <c r="H9" s="51">
        <v>0.29699999999999999</v>
      </c>
      <c r="I9" s="51">
        <v>0.307</v>
      </c>
      <c r="J9" s="51">
        <v>0.30099999999999999</v>
      </c>
      <c r="K9" s="51">
        <v>0.29499999999999998</v>
      </c>
      <c r="L9" s="45"/>
      <c r="M9" s="45"/>
    </row>
    <row r="10" spans="1:13" s="46" customFormat="1" ht="12.75">
      <c r="A10" s="45"/>
      <c r="B10" s="52" t="s">
        <v>87</v>
      </c>
      <c r="C10" s="53"/>
      <c r="D10" s="54">
        <v>1.0656300000000001</v>
      </c>
      <c r="E10" s="54">
        <v>1.06969</v>
      </c>
      <c r="F10" s="54">
        <v>1.0459000000000001</v>
      </c>
      <c r="G10" s="54">
        <v>1.0134000000000001</v>
      </c>
      <c r="H10" s="54">
        <v>1.0865800000000001</v>
      </c>
      <c r="I10" s="54">
        <v>1.12201</v>
      </c>
      <c r="J10" s="67">
        <v>1.0986899999999999</v>
      </c>
      <c r="K10" s="67">
        <v>1.0703499999999999</v>
      </c>
      <c r="L10" s="45"/>
      <c r="M10" s="45"/>
    </row>
    <row r="11" spans="1:13" s="46" customFormat="1" ht="12.75">
      <c r="A11" s="45"/>
      <c r="B11" s="55"/>
      <c r="C11" s="55"/>
      <c r="D11" s="56"/>
      <c r="E11" s="56"/>
      <c r="F11" s="56"/>
      <c r="G11" s="56"/>
      <c r="H11" s="56"/>
      <c r="I11" s="56"/>
      <c r="J11" s="56"/>
      <c r="K11" s="56"/>
      <c r="L11" s="45"/>
      <c r="M11" s="45"/>
    </row>
    <row r="12" spans="1:13" s="46" customFormat="1" ht="12.75">
      <c r="A12" s="45"/>
      <c r="B12" s="57" t="s">
        <v>88</v>
      </c>
      <c r="C12" s="55"/>
      <c r="D12" s="58"/>
      <c r="E12" s="58"/>
      <c r="F12" s="58"/>
      <c r="G12" s="58"/>
      <c r="H12" s="58"/>
      <c r="I12" s="58"/>
      <c r="J12" s="58"/>
      <c r="K12" s="58"/>
      <c r="L12" s="45"/>
      <c r="M12" s="45"/>
    </row>
    <row r="13" spans="1:13" s="46" customFormat="1" ht="15.75">
      <c r="A13" s="45"/>
      <c r="B13" s="59" t="s">
        <v>89</v>
      </c>
      <c r="C13" s="50"/>
      <c r="D13" s="60">
        <v>0.23399999999999999</v>
      </c>
      <c r="E13" s="60">
        <v>0.23399999999999999</v>
      </c>
      <c r="F13" s="60">
        <v>0.22899999999999998</v>
      </c>
      <c r="G13" s="60">
        <v>0.22399999999999998</v>
      </c>
      <c r="H13" s="60">
        <v>0.23699999999999999</v>
      </c>
      <c r="I13" s="60">
        <v>0.23600000000000002</v>
      </c>
      <c r="J13" s="60">
        <v>0.23600000000000002</v>
      </c>
      <c r="K13" s="60">
        <v>0.23300000000000001</v>
      </c>
      <c r="L13" s="45"/>
      <c r="M13" s="45"/>
    </row>
    <row r="14" spans="1:13" s="46" customFormat="1" ht="15.75">
      <c r="A14" s="45"/>
      <c r="B14" s="61" t="s">
        <v>90</v>
      </c>
      <c r="C14" s="55"/>
      <c r="D14" s="62">
        <v>0.14400000000000002</v>
      </c>
      <c r="E14" s="62">
        <v>0.14400000000000002</v>
      </c>
      <c r="F14" s="62">
        <v>0.14499999999999999</v>
      </c>
      <c r="G14" s="62">
        <v>0.14499999999999999</v>
      </c>
      <c r="H14" s="62">
        <v>0.14400000000000002</v>
      </c>
      <c r="I14" s="62">
        <v>0.14699999999999999</v>
      </c>
      <c r="J14" s="62">
        <v>0.14599999999999999</v>
      </c>
      <c r="K14" s="62">
        <v>0.14499999999999999</v>
      </c>
      <c r="L14" s="45"/>
      <c r="M14" s="45"/>
    </row>
    <row r="15" spans="1:13" s="46" customFormat="1" ht="15.75">
      <c r="A15" s="45"/>
      <c r="B15" s="61" t="s">
        <v>91</v>
      </c>
      <c r="C15" s="55"/>
      <c r="D15" s="62">
        <v>0.12</v>
      </c>
      <c r="E15" s="62">
        <v>0.12</v>
      </c>
      <c r="F15" s="62">
        <v>0.122</v>
      </c>
      <c r="G15" s="62">
        <v>0.122</v>
      </c>
      <c r="H15" s="62">
        <v>0.121</v>
      </c>
      <c r="I15" s="62">
        <v>0.12300000000000001</v>
      </c>
      <c r="J15" s="62">
        <v>0.122</v>
      </c>
      <c r="K15" s="62">
        <v>0.122</v>
      </c>
      <c r="L15" s="45"/>
      <c r="M15" s="45"/>
    </row>
    <row r="16" spans="1:13" s="46" customFormat="1" ht="15.75">
      <c r="A16" s="45"/>
      <c r="B16" s="61" t="s">
        <v>92</v>
      </c>
      <c r="C16" s="55"/>
      <c r="D16" s="62">
        <v>0.105</v>
      </c>
      <c r="E16" s="62">
        <v>0.105</v>
      </c>
      <c r="F16" s="62">
        <v>0.107</v>
      </c>
      <c r="G16" s="62">
        <v>0.107</v>
      </c>
      <c r="H16" s="62">
        <v>0.105</v>
      </c>
      <c r="I16" s="62">
        <v>0.107</v>
      </c>
      <c r="J16" s="62">
        <v>0.106</v>
      </c>
      <c r="K16" s="62">
        <v>0.106</v>
      </c>
      <c r="L16" s="45"/>
      <c r="M16" s="45"/>
    </row>
    <row r="17" spans="1:13" s="46" customFormat="1" ht="15.75">
      <c r="A17" s="45"/>
      <c r="B17" s="61" t="s">
        <v>93</v>
      </c>
      <c r="C17" s="55"/>
      <c r="D17" s="62">
        <v>9.3000000000000013E-2</v>
      </c>
      <c r="E17" s="62">
        <v>9.3000000000000013E-2</v>
      </c>
      <c r="F17" s="62">
        <v>9.4E-2</v>
      </c>
      <c r="G17" s="62">
        <v>9.5000000000000001E-2</v>
      </c>
      <c r="H17" s="62">
        <v>9.3000000000000013E-2</v>
      </c>
      <c r="I17" s="62">
        <v>9.4E-2</v>
      </c>
      <c r="J17" s="62">
        <v>9.4E-2</v>
      </c>
      <c r="K17" s="62">
        <v>9.4E-2</v>
      </c>
      <c r="L17" s="45"/>
      <c r="M17" s="45"/>
    </row>
    <row r="18" spans="1:13" s="46" customFormat="1" ht="15.75">
      <c r="A18" s="45"/>
      <c r="B18" s="61" t="s">
        <v>94</v>
      </c>
      <c r="C18" s="55"/>
      <c r="D18" s="62">
        <v>8.3000000000000004E-2</v>
      </c>
      <c r="E18" s="62">
        <v>8.3000000000000004E-2</v>
      </c>
      <c r="F18" s="62">
        <v>8.3000000000000004E-2</v>
      </c>
      <c r="G18" s="62">
        <v>8.4000000000000005E-2</v>
      </c>
      <c r="H18" s="62">
        <v>8.199999999999999E-2</v>
      </c>
      <c r="I18" s="62">
        <v>8.3000000000000004E-2</v>
      </c>
      <c r="J18" s="62">
        <v>8.3000000000000004E-2</v>
      </c>
      <c r="K18" s="62">
        <v>8.3000000000000004E-2</v>
      </c>
      <c r="L18" s="45"/>
      <c r="M18" s="45"/>
    </row>
    <row r="19" spans="1:13" s="46" customFormat="1" ht="15.75">
      <c r="A19" s="45"/>
      <c r="B19" s="61" t="s">
        <v>95</v>
      </c>
      <c r="C19" s="55"/>
      <c r="D19" s="62">
        <v>7.2999999999999995E-2</v>
      </c>
      <c r="E19" s="62">
        <v>7.2999999999999995E-2</v>
      </c>
      <c r="F19" s="62">
        <v>7.2999999999999995E-2</v>
      </c>
      <c r="G19" s="62">
        <v>7.400000000000001E-2</v>
      </c>
      <c r="H19" s="62">
        <v>7.2000000000000008E-2</v>
      </c>
      <c r="I19" s="62">
        <v>7.2999999999999995E-2</v>
      </c>
      <c r="J19" s="62">
        <v>7.2999999999999995E-2</v>
      </c>
      <c r="K19" s="62">
        <v>7.2999999999999995E-2</v>
      </c>
      <c r="L19" s="45"/>
      <c r="M19" s="45"/>
    </row>
    <row r="20" spans="1:13" s="46" customFormat="1" ht="15.75">
      <c r="A20" s="45"/>
      <c r="B20" s="61" t="s">
        <v>96</v>
      </c>
      <c r="C20" s="55"/>
      <c r="D20" s="62">
        <v>6.4000000000000001E-2</v>
      </c>
      <c r="E20" s="62">
        <v>6.3E-2</v>
      </c>
      <c r="F20" s="62">
        <v>6.3E-2</v>
      </c>
      <c r="G20" s="62">
        <v>6.4000000000000001E-2</v>
      </c>
      <c r="H20" s="62">
        <v>6.3E-2</v>
      </c>
      <c r="I20" s="62">
        <v>6.3E-2</v>
      </c>
      <c r="J20" s="62">
        <v>6.2E-2</v>
      </c>
      <c r="K20" s="62">
        <v>6.3E-2</v>
      </c>
      <c r="L20" s="45"/>
      <c r="M20" s="45"/>
    </row>
    <row r="21" spans="1:13" s="46" customFormat="1" ht="15.75">
      <c r="A21" s="45"/>
      <c r="B21" s="61" t="s">
        <v>97</v>
      </c>
      <c r="C21" s="55"/>
      <c r="D21" s="62">
        <v>5.2000000000000005E-2</v>
      </c>
      <c r="E21" s="62">
        <v>5.2000000000000005E-2</v>
      </c>
      <c r="F21" s="62">
        <v>5.2000000000000005E-2</v>
      </c>
      <c r="G21" s="62">
        <v>5.2000000000000005E-2</v>
      </c>
      <c r="H21" s="62">
        <v>5.0999999999999997E-2</v>
      </c>
      <c r="I21" s="62">
        <v>0.05</v>
      </c>
      <c r="J21" s="62">
        <v>0.05</v>
      </c>
      <c r="K21" s="62">
        <v>5.0999999999999997E-2</v>
      </c>
      <c r="L21" s="45"/>
      <c r="M21" s="45"/>
    </row>
    <row r="22" spans="1:13" s="46" customFormat="1" ht="15.75">
      <c r="A22" s="45"/>
      <c r="B22" s="63" t="s">
        <v>98</v>
      </c>
      <c r="C22" s="53"/>
      <c r="D22" s="64">
        <v>3.3000000000000002E-2</v>
      </c>
      <c r="E22" s="64">
        <v>3.3000000000000002E-2</v>
      </c>
      <c r="F22" s="64">
        <v>3.2000000000000001E-2</v>
      </c>
      <c r="G22" s="64">
        <v>3.4000000000000002E-2</v>
      </c>
      <c r="H22" s="64">
        <v>3.2000000000000001E-2</v>
      </c>
      <c r="I22" s="64">
        <v>2.4E-2</v>
      </c>
      <c r="J22" s="64">
        <v>2.8999999999999998E-2</v>
      </c>
      <c r="K22" s="64">
        <v>3.1E-2</v>
      </c>
      <c r="L22" s="45"/>
      <c r="M22" s="45"/>
    </row>
    <row r="23" spans="1:13" s="46" customFormat="1" ht="12.75">
      <c r="A23" s="45"/>
      <c r="B23" s="45"/>
      <c r="C23" s="45"/>
      <c r="D23" s="65"/>
      <c r="E23" s="65"/>
      <c r="F23" s="65"/>
      <c r="G23" s="65"/>
      <c r="H23" s="65"/>
      <c r="I23" s="65"/>
      <c r="J23" s="65"/>
      <c r="K23" s="65"/>
      <c r="L23" s="45"/>
      <c r="M23" s="45"/>
    </row>
    <row r="24" spans="1:13" s="46" customFormat="1" ht="15.75">
      <c r="A24" s="45"/>
      <c r="B24" s="50" t="s">
        <v>99</v>
      </c>
      <c r="C24" s="50"/>
      <c r="D24" s="60">
        <v>0.69599999999999995</v>
      </c>
      <c r="E24" s="60">
        <v>0.69599999999999995</v>
      </c>
      <c r="F24" s="60">
        <v>0.69699999999999995</v>
      </c>
      <c r="G24" s="60">
        <v>0.69299999999999995</v>
      </c>
      <c r="H24" s="60">
        <v>0.7</v>
      </c>
      <c r="I24" s="60">
        <v>0.70699999999999996</v>
      </c>
      <c r="J24" s="60">
        <v>0.70399999999999996</v>
      </c>
      <c r="K24" s="60">
        <v>0.7</v>
      </c>
      <c r="L24" s="45"/>
      <c r="M24" s="45"/>
    </row>
    <row r="25" spans="1:13" s="46" customFormat="1" ht="15.75">
      <c r="A25" s="45"/>
      <c r="B25" s="53" t="s">
        <v>100</v>
      </c>
      <c r="C25" s="53"/>
      <c r="D25" s="64">
        <v>0.30500000000000005</v>
      </c>
      <c r="E25" s="64">
        <v>0.30400000000000005</v>
      </c>
      <c r="F25" s="64">
        <v>0.30300000000000005</v>
      </c>
      <c r="G25" s="64">
        <v>0.30800000000000005</v>
      </c>
      <c r="H25" s="64">
        <v>0.30000000000000004</v>
      </c>
      <c r="I25" s="64">
        <v>0.29300000000000004</v>
      </c>
      <c r="J25" s="64">
        <v>0.29700000000000004</v>
      </c>
      <c r="K25" s="64">
        <v>0.30100000000000005</v>
      </c>
      <c r="L25" s="45"/>
      <c r="M25" s="45"/>
    </row>
    <row r="26" spans="1:13" s="46" customFormat="1" ht="12.75">
      <c r="A26" s="45"/>
      <c r="B26" s="45"/>
      <c r="C26" s="45"/>
      <c r="D26" s="45"/>
      <c r="E26" s="45"/>
      <c r="F26" s="45"/>
      <c r="G26" s="45"/>
      <c r="H26" s="45"/>
      <c r="I26" s="45"/>
      <c r="J26" s="45"/>
      <c r="K26" s="45"/>
      <c r="L26" s="45"/>
      <c r="M26" s="45"/>
    </row>
    <row r="27" spans="1:13" s="46" customFormat="1" ht="12.75">
      <c r="A27" s="45"/>
      <c r="B27" s="45" t="s">
        <v>102</v>
      </c>
      <c r="C27" s="45"/>
      <c r="D27" s="45"/>
      <c r="E27" s="45"/>
      <c r="F27" s="45"/>
      <c r="G27" s="45"/>
      <c r="H27" s="45"/>
      <c r="I27" s="45"/>
      <c r="J27" s="45"/>
      <c r="K27" s="45"/>
      <c r="L27" s="45"/>
      <c r="M27" s="45"/>
    </row>
    <row r="28" spans="1:13" s="46" customFormat="1" ht="12.75">
      <c r="A28" s="45"/>
      <c r="B28" s="66"/>
      <c r="C28" s="45"/>
      <c r="D28" s="45"/>
      <c r="E28" s="45"/>
      <c r="F28" s="45"/>
      <c r="G28" s="45"/>
      <c r="H28" s="45"/>
      <c r="I28" s="45"/>
      <c r="J28" s="45"/>
      <c r="K28" s="45"/>
      <c r="L28" s="45"/>
      <c r="M28" s="45"/>
    </row>
    <row r="29" spans="1:13" s="46" customFormat="1" ht="12.75">
      <c r="A29" s="45"/>
      <c r="B29" s="45" t="s">
        <v>105</v>
      </c>
      <c r="C29" s="45"/>
      <c r="D29" s="45"/>
      <c r="E29" s="45"/>
      <c r="F29" s="45"/>
      <c r="G29" s="45"/>
      <c r="H29" s="45"/>
      <c r="I29" s="45"/>
      <c r="J29" s="45"/>
      <c r="K29" s="45"/>
      <c r="L29" s="45"/>
      <c r="M29" s="45"/>
    </row>
    <row r="30" spans="1:13" s="46" customFormat="1" ht="12.75">
      <c r="A30" s="45"/>
      <c r="B30" s="45"/>
      <c r="C30" s="45"/>
      <c r="D30" s="45"/>
      <c r="E30" s="45"/>
      <c r="F30" s="45"/>
      <c r="G30" s="45"/>
      <c r="H30" s="45"/>
      <c r="I30" s="45"/>
      <c r="J30" s="45"/>
      <c r="K30" s="45"/>
      <c r="L30" s="45"/>
      <c r="M30" s="45"/>
    </row>
    <row r="31" spans="1:13" s="46" customFormat="1" ht="12.75"/>
    <row r="32" spans="1:13"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sheetData>
  <mergeCells count="1">
    <mergeCell ref="D6:K6"/>
  </mergeCells>
  <pageMargins left="0.70866141732283472" right="0.70866141732283472" top="0.78740157480314965" bottom="0.78740157480314965"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9"/>
  </sheetPr>
  <dimension ref="A1:O87"/>
  <sheetViews>
    <sheetView showGridLines="0" zoomScale="80" zoomScaleNormal="80" workbookViewId="0"/>
  </sheetViews>
  <sheetFormatPr baseColWidth="10" defaultColWidth="10.7109375" defaultRowHeight="15"/>
  <cols>
    <col min="1" max="2" width="10.7109375" style="33"/>
    <col min="3" max="3" width="37.140625" style="33" customWidth="1"/>
    <col min="4" max="15" width="8"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286" t="s">
        <v>44</v>
      </c>
      <c r="C2" s="36" t="s">
        <v>45</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5" customHeight="1">
      <c r="B4" s="287" t="s">
        <v>375</v>
      </c>
      <c r="C4" s="39"/>
      <c r="D4" s="288"/>
      <c r="E4" s="288"/>
      <c r="F4" s="288"/>
      <c r="G4" s="288"/>
      <c r="H4" s="288"/>
      <c r="I4" s="288"/>
      <c r="J4" s="288"/>
      <c r="K4" s="288"/>
      <c r="L4" s="289"/>
      <c r="M4" s="289"/>
      <c r="N4" s="289"/>
      <c r="O4" s="289"/>
    </row>
    <row r="5" spans="1:15" ht="13.35" customHeight="1">
      <c r="B5" s="1"/>
      <c r="C5" s="1"/>
      <c r="D5" s="1"/>
      <c r="E5" s="297"/>
      <c r="F5" s="297"/>
      <c r="G5" s="297"/>
      <c r="H5" s="297"/>
      <c r="I5" s="297"/>
      <c r="J5" s="297"/>
      <c r="K5" s="297"/>
      <c r="L5" s="297"/>
      <c r="M5" s="297"/>
      <c r="N5" s="297"/>
      <c r="O5" s="297"/>
    </row>
    <row r="6" spans="1:15" s="46" customFormat="1" ht="14.65" customHeight="1">
      <c r="A6" s="222"/>
      <c r="B6" s="290" t="s">
        <v>383</v>
      </c>
      <c r="C6" s="291"/>
      <c r="D6" s="292" t="s">
        <v>145</v>
      </c>
      <c r="E6" s="293"/>
      <c r="F6" s="293"/>
      <c r="G6" s="293"/>
      <c r="H6" s="293"/>
      <c r="I6" s="293"/>
      <c r="J6" s="293"/>
      <c r="K6" s="293"/>
      <c r="L6" s="293"/>
      <c r="M6" s="293"/>
      <c r="N6" s="293"/>
      <c r="O6" s="294"/>
    </row>
    <row r="7" spans="1:15" s="46" customFormat="1" ht="12.75">
      <c r="A7" s="222"/>
      <c r="B7" s="290"/>
      <c r="C7" s="291"/>
      <c r="D7" s="295">
        <v>2005</v>
      </c>
      <c r="E7" s="295">
        <v>2006</v>
      </c>
      <c r="F7" s="295">
        <v>2007</v>
      </c>
      <c r="G7" s="295">
        <v>2008</v>
      </c>
      <c r="H7" s="295">
        <v>2009</v>
      </c>
      <c r="I7" s="295">
        <v>2010</v>
      </c>
      <c r="J7" s="295" t="s">
        <v>384</v>
      </c>
      <c r="K7" s="295">
        <v>2012</v>
      </c>
      <c r="L7" s="295">
        <v>2013</v>
      </c>
      <c r="M7" s="295">
        <v>2014</v>
      </c>
      <c r="N7" s="295">
        <v>2015</v>
      </c>
      <c r="O7" s="295" t="s">
        <v>385</v>
      </c>
    </row>
    <row r="8" spans="1:15" s="46" customFormat="1" ht="12.75" customHeight="1">
      <c r="B8" s="129"/>
      <c r="C8" s="129"/>
      <c r="D8" s="298"/>
      <c r="E8" s="298"/>
      <c r="F8" s="298"/>
      <c r="G8" s="298"/>
      <c r="H8" s="298"/>
      <c r="I8" s="298"/>
      <c r="J8" s="298"/>
      <c r="K8" s="298"/>
      <c r="L8" s="298"/>
      <c r="M8" s="298"/>
      <c r="N8" s="298"/>
      <c r="O8" s="298"/>
    </row>
    <row r="9" spans="1:15" s="270" customFormat="1" ht="12.75">
      <c r="B9" s="299" t="s">
        <v>117</v>
      </c>
      <c r="C9" s="300"/>
      <c r="D9" s="301">
        <v>0.14699999999999999</v>
      </c>
      <c r="E9" s="301">
        <v>0.14000000000000001</v>
      </c>
      <c r="F9" s="301">
        <v>0.14299999999999999</v>
      </c>
      <c r="G9" s="301">
        <v>0.14399999999999999</v>
      </c>
      <c r="H9" s="301">
        <v>0.14599999999999999</v>
      </c>
      <c r="I9" s="301">
        <v>0.14499999999999999</v>
      </c>
      <c r="J9" s="301">
        <v>0.15</v>
      </c>
      <c r="K9" s="301">
        <v>0.15</v>
      </c>
      <c r="L9" s="301">
        <v>0.155</v>
      </c>
      <c r="M9" s="301">
        <v>0.154</v>
      </c>
      <c r="N9" s="301">
        <v>0.157</v>
      </c>
      <c r="O9" s="301">
        <v>0.157</v>
      </c>
    </row>
    <row r="10" spans="1:15" s="270" customFormat="1" ht="6" customHeight="1">
      <c r="B10" s="302"/>
      <c r="C10" s="303"/>
      <c r="D10" s="304"/>
      <c r="E10" s="304"/>
      <c r="F10" s="304"/>
      <c r="G10" s="304"/>
      <c r="H10" s="304"/>
      <c r="I10" s="304"/>
      <c r="J10" s="304"/>
      <c r="K10" s="304"/>
      <c r="L10" s="304"/>
      <c r="M10" s="304"/>
      <c r="N10" s="304"/>
      <c r="O10" s="304"/>
    </row>
    <row r="11" spans="1:15" s="270" customFormat="1" ht="12.75">
      <c r="B11" s="305" t="s">
        <v>386</v>
      </c>
      <c r="C11" s="303"/>
      <c r="D11" s="304"/>
      <c r="E11" s="304"/>
      <c r="F11" s="304"/>
      <c r="G11" s="304"/>
      <c r="H11" s="304"/>
      <c r="I11" s="304"/>
      <c r="J11" s="304"/>
      <c r="K11" s="304"/>
      <c r="L11" s="304"/>
      <c r="M11" s="304"/>
      <c r="N11" s="304"/>
      <c r="O11" s="304"/>
    </row>
    <row r="12" spans="1:15" s="270" customFormat="1" ht="12.75">
      <c r="B12" s="306" t="s">
        <v>387</v>
      </c>
      <c r="C12" s="307"/>
      <c r="D12" s="308">
        <v>0.13200000000000001</v>
      </c>
      <c r="E12" s="308">
        <v>0.127</v>
      </c>
      <c r="F12" s="308">
        <v>0.129</v>
      </c>
      <c r="G12" s="308">
        <v>0.13100000000000001</v>
      </c>
      <c r="H12" s="308">
        <v>0.13300000000000001</v>
      </c>
      <c r="I12" s="308">
        <v>0.13300000000000001</v>
      </c>
      <c r="J12" s="308">
        <v>0.13800000000000001</v>
      </c>
      <c r="K12" s="308">
        <v>0.13900000000000001</v>
      </c>
      <c r="L12" s="308">
        <v>0.14400000000000002</v>
      </c>
      <c r="M12" s="308">
        <v>0.14499999999999999</v>
      </c>
      <c r="N12" s="308">
        <v>0.14699999999999999</v>
      </c>
      <c r="O12" s="308">
        <v>0.15</v>
      </c>
    </row>
    <row r="13" spans="1:15" s="270" customFormat="1" ht="12.75">
      <c r="B13" s="309" t="s">
        <v>388</v>
      </c>
      <c r="C13" s="310"/>
      <c r="D13" s="311">
        <v>0.20399999999999999</v>
      </c>
      <c r="E13" s="311">
        <v>0.192</v>
      </c>
      <c r="F13" s="311">
        <v>0.19500000000000001</v>
      </c>
      <c r="G13" s="311">
        <v>0.19500000000000001</v>
      </c>
      <c r="H13" s="311">
        <v>0.19500000000000001</v>
      </c>
      <c r="I13" s="311">
        <v>0.19</v>
      </c>
      <c r="J13" s="311">
        <v>0.19399999999999998</v>
      </c>
      <c r="K13" s="311">
        <v>0.19600000000000001</v>
      </c>
      <c r="L13" s="311">
        <v>0.19800000000000001</v>
      </c>
      <c r="M13" s="311">
        <v>0.192</v>
      </c>
      <c r="N13" s="311">
        <v>0.19699999999999998</v>
      </c>
      <c r="O13" s="311">
        <v>0.184</v>
      </c>
    </row>
    <row r="14" spans="1:15" s="270" customFormat="1" ht="8.25" customHeight="1">
      <c r="B14" s="312"/>
      <c r="C14" s="303"/>
      <c r="D14" s="304"/>
      <c r="E14" s="304"/>
      <c r="F14" s="304"/>
      <c r="G14" s="304"/>
      <c r="H14" s="304"/>
      <c r="I14" s="304"/>
      <c r="J14" s="304"/>
      <c r="K14" s="304"/>
      <c r="L14" s="304"/>
      <c r="M14" s="304"/>
      <c r="N14" s="304"/>
      <c r="O14" s="304"/>
    </row>
    <row r="15" spans="1:15" s="270" customFormat="1" ht="12.75">
      <c r="B15" s="305" t="s">
        <v>121</v>
      </c>
      <c r="C15" s="303"/>
      <c r="D15" s="304"/>
      <c r="E15" s="304"/>
      <c r="F15" s="304"/>
      <c r="G15" s="304"/>
      <c r="H15" s="304"/>
      <c r="I15" s="304"/>
      <c r="J15" s="304"/>
      <c r="K15" s="304"/>
      <c r="L15" s="304"/>
      <c r="M15" s="304"/>
      <c r="N15" s="304"/>
      <c r="O15" s="304"/>
    </row>
    <row r="16" spans="1:15" s="270" customFormat="1" ht="12.75">
      <c r="B16" s="306" t="s">
        <v>389</v>
      </c>
      <c r="C16" s="307"/>
      <c r="D16" s="308">
        <v>0.19500000000000001</v>
      </c>
      <c r="E16" s="308">
        <v>0.186</v>
      </c>
      <c r="F16" s="308">
        <v>0.184</v>
      </c>
      <c r="G16" s="308">
        <v>0.184</v>
      </c>
      <c r="H16" s="308">
        <v>0.187</v>
      </c>
      <c r="I16" s="308">
        <v>0.182</v>
      </c>
      <c r="J16" s="308">
        <v>0.187</v>
      </c>
      <c r="K16" s="308">
        <v>0.187</v>
      </c>
      <c r="L16" s="308">
        <v>0.192</v>
      </c>
      <c r="M16" s="308">
        <v>0.19</v>
      </c>
      <c r="N16" s="308">
        <v>0.19700000000000001</v>
      </c>
      <c r="O16" s="308">
        <v>0.20200000000000001</v>
      </c>
    </row>
    <row r="17" spans="2:15" s="270" customFormat="1" ht="12.75">
      <c r="B17" s="302" t="s">
        <v>390</v>
      </c>
      <c r="C17" s="303"/>
      <c r="D17" s="304">
        <v>0.23300000000000001</v>
      </c>
      <c r="E17" s="304">
        <v>0.223</v>
      </c>
      <c r="F17" s="304">
        <v>0.224</v>
      </c>
      <c r="G17" s="304">
        <v>0.224</v>
      </c>
      <c r="H17" s="304">
        <v>0.22900000000000001</v>
      </c>
      <c r="I17" s="304">
        <v>0.22700000000000001</v>
      </c>
      <c r="J17" s="304">
        <v>0.23200000000000001</v>
      </c>
      <c r="K17" s="304">
        <v>0.24099999999999999</v>
      </c>
      <c r="L17" s="304">
        <v>0.248</v>
      </c>
      <c r="M17" s="304">
        <v>0.246</v>
      </c>
      <c r="N17" s="304">
        <v>0.255</v>
      </c>
      <c r="O17" s="304">
        <v>0.255</v>
      </c>
    </row>
    <row r="18" spans="2:15" s="270" customFormat="1" ht="12.75">
      <c r="B18" s="302" t="s">
        <v>391</v>
      </c>
      <c r="C18" s="303"/>
      <c r="D18" s="304">
        <v>0.14099999999999999</v>
      </c>
      <c r="E18" s="304">
        <v>0.13300000000000001</v>
      </c>
      <c r="F18" s="304">
        <v>0.13400000000000001</v>
      </c>
      <c r="G18" s="304">
        <v>0.13300000000000001</v>
      </c>
      <c r="H18" s="304">
        <v>0.13600000000000001</v>
      </c>
      <c r="I18" s="304">
        <v>0.13300000000000001</v>
      </c>
      <c r="J18" s="304">
        <v>0.13600000000000001</v>
      </c>
      <c r="K18" s="304">
        <v>0.13500000000000001</v>
      </c>
      <c r="L18" s="304">
        <v>0.13900000000000001</v>
      </c>
      <c r="M18" s="304">
        <v>0.13800000000000001</v>
      </c>
      <c r="N18" s="304">
        <v>0.14199999999999999</v>
      </c>
      <c r="O18" s="304">
        <v>0.14299999999999999</v>
      </c>
    </row>
    <row r="19" spans="2:15" s="270" customFormat="1" ht="12.75">
      <c r="B19" s="302" t="s">
        <v>392</v>
      </c>
      <c r="C19" s="303"/>
      <c r="D19" s="304">
        <v>0.114</v>
      </c>
      <c r="E19" s="304">
        <v>0.113</v>
      </c>
      <c r="F19" s="304">
        <v>0.11700000000000001</v>
      </c>
      <c r="G19" s="304">
        <v>0.122</v>
      </c>
      <c r="H19" s="304">
        <v>0.124</v>
      </c>
      <c r="I19" s="304">
        <v>0.125</v>
      </c>
      <c r="J19" s="304">
        <v>0.127</v>
      </c>
      <c r="K19" s="304">
        <v>0.127</v>
      </c>
      <c r="L19" s="304">
        <v>0.13</v>
      </c>
      <c r="M19" s="304">
        <v>0.13</v>
      </c>
      <c r="N19" s="304">
        <v>0.13100000000000001</v>
      </c>
      <c r="O19" s="304">
        <v>0.121</v>
      </c>
    </row>
    <row r="20" spans="2:15" s="270" customFormat="1" ht="12.75">
      <c r="B20" s="309" t="s">
        <v>393</v>
      </c>
      <c r="C20" s="310"/>
      <c r="D20" s="311">
        <v>0.11</v>
      </c>
      <c r="E20" s="311">
        <v>0.104</v>
      </c>
      <c r="F20" s="311">
        <v>0.113</v>
      </c>
      <c r="G20" s="311">
        <v>0.12</v>
      </c>
      <c r="H20" s="311">
        <v>0.11899999999999999</v>
      </c>
      <c r="I20" s="311">
        <v>0.123</v>
      </c>
      <c r="J20" s="311">
        <v>0.13200000000000001</v>
      </c>
      <c r="K20" s="311">
        <v>0.13600000000000001</v>
      </c>
      <c r="L20" s="311">
        <v>0.14299999999999999</v>
      </c>
      <c r="M20" s="311">
        <v>0.14399999999999999</v>
      </c>
      <c r="N20" s="311">
        <v>0.14599999999999999</v>
      </c>
      <c r="O20" s="311">
        <v>0.14799999999999999</v>
      </c>
    </row>
    <row r="21" spans="2:15" s="270" customFormat="1" ht="6" customHeight="1">
      <c r="B21" s="302"/>
      <c r="C21" s="303"/>
      <c r="D21" s="304"/>
      <c r="E21" s="304"/>
      <c r="F21" s="304"/>
      <c r="G21" s="304"/>
      <c r="H21" s="304"/>
      <c r="I21" s="304"/>
      <c r="J21" s="304"/>
      <c r="K21" s="304"/>
      <c r="L21" s="304"/>
      <c r="M21" s="304"/>
      <c r="N21" s="304"/>
      <c r="O21" s="304"/>
    </row>
    <row r="22" spans="2:15" s="270" customFormat="1" ht="12.75">
      <c r="B22" s="305" t="s">
        <v>118</v>
      </c>
      <c r="C22" s="303"/>
      <c r="D22" s="304"/>
      <c r="E22" s="304"/>
      <c r="F22" s="304"/>
      <c r="G22" s="304"/>
      <c r="H22" s="304"/>
      <c r="I22" s="304"/>
      <c r="J22" s="304"/>
      <c r="K22" s="304"/>
      <c r="L22" s="304"/>
      <c r="M22" s="304"/>
      <c r="N22" s="304"/>
      <c r="O22" s="304"/>
    </row>
    <row r="23" spans="2:15" s="270" customFormat="1" ht="12.75">
      <c r="B23" s="306" t="s">
        <v>394</v>
      </c>
      <c r="C23" s="307"/>
      <c r="D23" s="308">
        <v>0.14299999999999999</v>
      </c>
      <c r="E23" s="308">
        <v>0.13700000000000001</v>
      </c>
      <c r="F23" s="308">
        <v>0.13800000000000001</v>
      </c>
      <c r="G23" s="308">
        <v>0.13900000000000001</v>
      </c>
      <c r="H23" s="308">
        <v>0.14099999999999999</v>
      </c>
      <c r="I23" s="308">
        <v>0.14000000000000001</v>
      </c>
      <c r="J23" s="308">
        <v>0.14199999999999999</v>
      </c>
      <c r="K23" s="308">
        <v>0.14299999999999999</v>
      </c>
      <c r="L23" s="308">
        <v>0.14799999999999999</v>
      </c>
      <c r="M23" s="308">
        <v>0.14799999999999999</v>
      </c>
      <c r="N23" s="308">
        <v>0.151</v>
      </c>
      <c r="O23" s="308">
        <v>0.152</v>
      </c>
    </row>
    <row r="24" spans="2:15" s="270" customFormat="1" ht="12.75">
      <c r="B24" s="309" t="s">
        <v>395</v>
      </c>
      <c r="C24" s="310"/>
      <c r="D24" s="311">
        <v>0.151</v>
      </c>
      <c r="E24" s="311">
        <v>0.14399999999999999</v>
      </c>
      <c r="F24" s="311">
        <v>0.14799999999999999</v>
      </c>
      <c r="G24" s="311">
        <v>0.15</v>
      </c>
      <c r="H24" s="311">
        <v>0.151</v>
      </c>
      <c r="I24" s="311">
        <v>0.15</v>
      </c>
      <c r="J24" s="311">
        <v>0.157</v>
      </c>
      <c r="K24" s="311">
        <v>0.158</v>
      </c>
      <c r="L24" s="311">
        <v>0.16200000000000001</v>
      </c>
      <c r="M24" s="311">
        <v>0.16</v>
      </c>
      <c r="N24" s="311">
        <v>0.16300000000000001</v>
      </c>
      <c r="O24" s="311">
        <v>0.16200000000000001</v>
      </c>
    </row>
    <row r="25" spans="2:15" s="270" customFormat="1" ht="6" customHeight="1">
      <c r="B25" s="302"/>
      <c r="C25" s="303"/>
      <c r="D25" s="304"/>
      <c r="E25" s="304"/>
      <c r="F25" s="304"/>
      <c r="G25" s="304"/>
      <c r="H25" s="304"/>
      <c r="I25" s="304"/>
      <c r="J25" s="304"/>
      <c r="K25" s="304"/>
      <c r="L25" s="304"/>
      <c r="M25" s="304"/>
      <c r="N25" s="304"/>
      <c r="O25" s="304"/>
    </row>
    <row r="26" spans="2:15" s="270" customFormat="1" ht="12.75">
      <c r="B26" s="305" t="s">
        <v>396</v>
      </c>
      <c r="C26" s="303"/>
      <c r="D26" s="304"/>
      <c r="E26" s="304"/>
      <c r="F26" s="304"/>
      <c r="G26" s="304"/>
      <c r="H26" s="304"/>
      <c r="I26" s="304"/>
      <c r="J26" s="304"/>
      <c r="K26" s="304"/>
      <c r="L26" s="304"/>
      <c r="M26" s="304"/>
      <c r="N26" s="304"/>
      <c r="O26" s="304"/>
    </row>
    <row r="27" spans="2:15" s="270" customFormat="1" ht="12.75">
      <c r="B27" s="305" t="s">
        <v>394</v>
      </c>
      <c r="C27" s="303"/>
      <c r="D27" s="304"/>
      <c r="E27" s="304"/>
      <c r="F27" s="304"/>
      <c r="G27" s="304"/>
      <c r="H27" s="304"/>
      <c r="I27" s="304"/>
      <c r="J27" s="304"/>
      <c r="K27" s="304"/>
      <c r="L27" s="304"/>
      <c r="M27" s="304"/>
      <c r="N27" s="304"/>
      <c r="O27" s="304"/>
    </row>
    <row r="28" spans="2:15" s="270" customFormat="1" ht="12.75">
      <c r="B28" s="306" t="s">
        <v>397</v>
      </c>
      <c r="C28" s="307"/>
      <c r="D28" s="308">
        <v>0.223</v>
      </c>
      <c r="E28" s="308">
        <v>0.21299999999999999</v>
      </c>
      <c r="F28" s="308">
        <v>0.21</v>
      </c>
      <c r="G28" s="308">
        <v>0.20899999999999999</v>
      </c>
      <c r="H28" s="308">
        <v>0.216</v>
      </c>
      <c r="I28" s="308">
        <v>0.21199999999999999</v>
      </c>
      <c r="J28" s="308">
        <v>0.217</v>
      </c>
      <c r="K28" s="308">
        <v>0.22700000000000001</v>
      </c>
      <c r="L28" s="308">
        <v>0.23499999999999999</v>
      </c>
      <c r="M28" s="308">
        <v>0.23599999999999999</v>
      </c>
      <c r="N28" s="308">
        <v>0.245</v>
      </c>
      <c r="O28" s="308">
        <v>0.25</v>
      </c>
    </row>
    <row r="29" spans="2:15" s="270" customFormat="1" ht="12.75">
      <c r="B29" s="302" t="s">
        <v>398</v>
      </c>
      <c r="C29" s="303"/>
      <c r="D29" s="304">
        <v>0.13900000000000001</v>
      </c>
      <c r="E29" s="304">
        <v>0.13100000000000001</v>
      </c>
      <c r="F29" s="304">
        <v>0.13100000000000001</v>
      </c>
      <c r="G29" s="304">
        <v>0.13</v>
      </c>
      <c r="H29" s="304">
        <v>0.13400000000000001</v>
      </c>
      <c r="I29" s="304">
        <v>0.13200000000000001</v>
      </c>
      <c r="J29" s="304">
        <v>0.13100000000000001</v>
      </c>
      <c r="K29" s="304">
        <v>0.13</v>
      </c>
      <c r="L29" s="304">
        <v>0.13300000000000001</v>
      </c>
      <c r="M29" s="304">
        <v>0.13300000000000001</v>
      </c>
      <c r="N29" s="304">
        <v>0.13700000000000001</v>
      </c>
      <c r="O29" s="304">
        <v>0.13900000000000001</v>
      </c>
    </row>
    <row r="30" spans="2:15" s="270" customFormat="1" ht="12.75">
      <c r="B30" s="302" t="s">
        <v>399</v>
      </c>
      <c r="C30" s="303"/>
      <c r="D30" s="304">
        <v>0.114</v>
      </c>
      <c r="E30" s="304">
        <v>0.113</v>
      </c>
      <c r="F30" s="304">
        <v>0.11600000000000001</v>
      </c>
      <c r="G30" s="304">
        <v>0.11899999999999999</v>
      </c>
      <c r="H30" s="304">
        <v>0.122</v>
      </c>
      <c r="I30" s="304">
        <v>0.123</v>
      </c>
      <c r="J30" s="304">
        <v>0.124</v>
      </c>
      <c r="K30" s="304">
        <v>0.123</v>
      </c>
      <c r="L30" s="304">
        <v>0.128</v>
      </c>
      <c r="M30" s="304">
        <v>0.127</v>
      </c>
      <c r="N30" s="304">
        <v>0.127</v>
      </c>
      <c r="O30" s="304">
        <v>0.11700000000000001</v>
      </c>
    </row>
    <row r="31" spans="2:15" s="270" customFormat="1" ht="12.75">
      <c r="B31" s="309" t="s">
        <v>400</v>
      </c>
      <c r="C31" s="310"/>
      <c r="D31" s="311">
        <v>8.6999999999999994E-2</v>
      </c>
      <c r="E31" s="311">
        <v>8.5000000000000006E-2</v>
      </c>
      <c r="F31" s="311">
        <v>9.1999999999999998E-2</v>
      </c>
      <c r="G31" s="311">
        <v>9.9000000000000005E-2</v>
      </c>
      <c r="H31" s="311">
        <v>9.7000000000000003E-2</v>
      </c>
      <c r="I31" s="311">
        <v>0.10299999999999999</v>
      </c>
      <c r="J31" s="311">
        <v>0.108</v>
      </c>
      <c r="K31" s="311">
        <v>0.111</v>
      </c>
      <c r="L31" s="311">
        <v>0.12</v>
      </c>
      <c r="M31" s="311">
        <v>0.123</v>
      </c>
      <c r="N31" s="311">
        <v>0.126</v>
      </c>
      <c r="O31" s="311">
        <v>0.127</v>
      </c>
    </row>
    <row r="32" spans="2:15" s="270" customFormat="1" ht="12.75">
      <c r="B32" s="305" t="s">
        <v>395</v>
      </c>
      <c r="C32" s="303"/>
      <c r="D32" s="304"/>
      <c r="E32" s="304"/>
      <c r="F32" s="304"/>
      <c r="G32" s="304"/>
      <c r="H32" s="304"/>
      <c r="I32" s="304"/>
      <c r="J32" s="304"/>
      <c r="K32" s="304"/>
      <c r="L32" s="304"/>
      <c r="M32" s="304"/>
      <c r="N32" s="304"/>
      <c r="O32" s="304"/>
    </row>
    <row r="33" spans="2:15" s="270" customFormat="1" ht="12.75">
      <c r="B33" s="306" t="s">
        <v>397</v>
      </c>
      <c r="C33" s="307"/>
      <c r="D33" s="308">
        <v>0.24299999999999999</v>
      </c>
      <c r="E33" s="308">
        <v>0.23300000000000001</v>
      </c>
      <c r="F33" s="308">
        <v>0.23899999999999999</v>
      </c>
      <c r="G33" s="308">
        <v>0.24099999999999999</v>
      </c>
      <c r="H33" s="308">
        <v>0.24199999999999999</v>
      </c>
      <c r="I33" s="308">
        <v>0.24199999999999999</v>
      </c>
      <c r="J33" s="308">
        <v>0.249</v>
      </c>
      <c r="K33" s="308">
        <v>0.25600000000000001</v>
      </c>
      <c r="L33" s="308">
        <v>0.26300000000000001</v>
      </c>
      <c r="M33" s="308">
        <v>0.25700000000000001</v>
      </c>
      <c r="N33" s="308">
        <v>0.26500000000000001</v>
      </c>
      <c r="O33" s="308">
        <v>0.26200000000000001</v>
      </c>
    </row>
    <row r="34" spans="2:15" s="270" customFormat="1" ht="12.75">
      <c r="B34" s="302" t="s">
        <v>398</v>
      </c>
      <c r="C34" s="305"/>
      <c r="D34" s="304">
        <v>0.14299999999999999</v>
      </c>
      <c r="E34" s="304">
        <v>0.13500000000000001</v>
      </c>
      <c r="F34" s="304">
        <v>0.13600000000000001</v>
      </c>
      <c r="G34" s="304">
        <v>0.13600000000000001</v>
      </c>
      <c r="H34" s="304">
        <v>0.13800000000000001</v>
      </c>
      <c r="I34" s="304">
        <v>0.13500000000000001</v>
      </c>
      <c r="J34" s="304">
        <v>0.14099999999999999</v>
      </c>
      <c r="K34" s="304">
        <v>0.14099999999999999</v>
      </c>
      <c r="L34" s="304">
        <v>0.14399999999999999</v>
      </c>
      <c r="M34" s="304">
        <v>0.14299999999999999</v>
      </c>
      <c r="N34" s="304">
        <v>0.14699999999999999</v>
      </c>
      <c r="O34" s="304">
        <v>0.14699999999999999</v>
      </c>
    </row>
    <row r="35" spans="2:15" s="270" customFormat="1" ht="12.75">
      <c r="B35" s="302" t="s">
        <v>399</v>
      </c>
      <c r="C35" s="303"/>
      <c r="D35" s="304">
        <v>0.114</v>
      </c>
      <c r="E35" s="304">
        <v>0.113</v>
      </c>
      <c r="F35" s="304">
        <v>0.11899999999999999</v>
      </c>
      <c r="G35" s="304">
        <v>0.124</v>
      </c>
      <c r="H35" s="304">
        <v>0.125</v>
      </c>
      <c r="I35" s="304">
        <v>0.128</v>
      </c>
      <c r="J35" s="304">
        <v>0.13100000000000001</v>
      </c>
      <c r="K35" s="304">
        <v>0.13100000000000001</v>
      </c>
      <c r="L35" s="304">
        <v>0.13300000000000001</v>
      </c>
      <c r="M35" s="304">
        <v>0.13300000000000001</v>
      </c>
      <c r="N35" s="304">
        <v>0.13400000000000001</v>
      </c>
      <c r="O35" s="304">
        <v>0.126</v>
      </c>
    </row>
    <row r="36" spans="2:15" s="270" customFormat="1" ht="12.75">
      <c r="B36" s="309" t="s">
        <v>400</v>
      </c>
      <c r="C36" s="310"/>
      <c r="D36" s="311">
        <v>0.127</v>
      </c>
      <c r="E36" s="311">
        <v>0.11799999999999999</v>
      </c>
      <c r="F36" s="311">
        <v>0.129</v>
      </c>
      <c r="G36" s="311">
        <v>0.13600000000000001</v>
      </c>
      <c r="H36" s="311">
        <v>0.13600000000000001</v>
      </c>
      <c r="I36" s="311">
        <v>0.13800000000000001</v>
      </c>
      <c r="J36" s="311">
        <v>0.15</v>
      </c>
      <c r="K36" s="311">
        <v>0.155</v>
      </c>
      <c r="L36" s="311">
        <v>0.16200000000000001</v>
      </c>
      <c r="M36" s="311">
        <v>0.161</v>
      </c>
      <c r="N36" s="311">
        <v>0.16300000000000001</v>
      </c>
      <c r="O36" s="311">
        <v>0.16400000000000001</v>
      </c>
    </row>
    <row r="37" spans="2:15" s="270" customFormat="1" ht="6" customHeight="1">
      <c r="B37" s="302"/>
      <c r="C37" s="303"/>
      <c r="D37" s="304"/>
      <c r="E37" s="304"/>
      <c r="F37" s="304"/>
      <c r="G37" s="304"/>
      <c r="H37" s="304"/>
      <c r="I37" s="304"/>
      <c r="J37" s="304"/>
      <c r="K37" s="304"/>
      <c r="L37" s="304"/>
      <c r="M37" s="304"/>
      <c r="N37" s="304"/>
      <c r="O37" s="304"/>
    </row>
    <row r="38" spans="2:15" s="270" customFormat="1" ht="12.75">
      <c r="B38" s="313" t="s">
        <v>137</v>
      </c>
      <c r="C38" s="303"/>
      <c r="D38" s="304"/>
      <c r="E38" s="304"/>
      <c r="F38" s="304"/>
      <c r="G38" s="304"/>
      <c r="H38" s="304"/>
      <c r="I38" s="304"/>
      <c r="J38" s="304"/>
      <c r="K38" s="304"/>
      <c r="L38" s="304"/>
      <c r="M38" s="304"/>
      <c r="N38" s="304"/>
      <c r="O38" s="304"/>
    </row>
    <row r="39" spans="2:15" s="270" customFormat="1" ht="12.75">
      <c r="B39" s="314" t="s">
        <v>401</v>
      </c>
      <c r="C39" s="307"/>
      <c r="D39" s="308">
        <v>0.23200000000000001</v>
      </c>
      <c r="E39" s="308">
        <v>0.217</v>
      </c>
      <c r="F39" s="308">
        <v>0.23100000000000001</v>
      </c>
      <c r="G39" s="308">
        <v>0.23699999999999999</v>
      </c>
      <c r="H39" s="308">
        <v>0.24099999999999999</v>
      </c>
      <c r="I39" s="308">
        <v>0.23799999999999999</v>
      </c>
      <c r="J39" s="308">
        <v>0.251</v>
      </c>
      <c r="K39" s="308">
        <v>0.25600000000000001</v>
      </c>
      <c r="L39" s="308">
        <v>0.26400000000000001</v>
      </c>
      <c r="M39" s="308">
        <v>0.25600000000000001</v>
      </c>
      <c r="N39" s="308">
        <v>0.26200000000000001</v>
      </c>
      <c r="O39" s="308">
        <v>0.26300000000000001</v>
      </c>
    </row>
    <row r="40" spans="2:15" s="270" customFormat="1" ht="12.75">
      <c r="B40" s="315" t="s">
        <v>402</v>
      </c>
      <c r="C40" s="303"/>
      <c r="D40" s="304">
        <v>8.3000000000000004E-2</v>
      </c>
      <c r="E40" s="304">
        <v>0.08</v>
      </c>
      <c r="F40" s="304">
        <v>8.4000000000000005E-2</v>
      </c>
      <c r="G40" s="304">
        <v>8.5999999999999993E-2</v>
      </c>
      <c r="H40" s="304">
        <v>8.5000000000000006E-2</v>
      </c>
      <c r="I40" s="304">
        <v>8.6999999999999994E-2</v>
      </c>
      <c r="J40" s="304">
        <v>8.7999999999999995E-2</v>
      </c>
      <c r="K40" s="304">
        <v>8.6999999999999994E-2</v>
      </c>
      <c r="L40" s="304">
        <v>9.2999999999999999E-2</v>
      </c>
      <c r="M40" s="304">
        <v>9.2999999999999999E-2</v>
      </c>
      <c r="N40" s="304">
        <v>9.2999999999999999E-2</v>
      </c>
      <c r="O40" s="304">
        <v>8.7999999999999995E-2</v>
      </c>
    </row>
    <row r="41" spans="2:15" s="270" customFormat="1" ht="12.75">
      <c r="B41" s="315" t="s">
        <v>403</v>
      </c>
      <c r="C41" s="303"/>
      <c r="D41" s="304">
        <v>0.09</v>
      </c>
      <c r="E41" s="304">
        <v>8.3000000000000004E-2</v>
      </c>
      <c r="F41" s="304">
        <v>8.4000000000000005E-2</v>
      </c>
      <c r="G41" s="304">
        <v>8.4000000000000005E-2</v>
      </c>
      <c r="H41" s="304">
        <v>8.5000000000000006E-2</v>
      </c>
      <c r="I41" s="304">
        <v>8.6999999999999994E-2</v>
      </c>
      <c r="J41" s="304">
        <v>8.6999999999999994E-2</v>
      </c>
      <c r="K41" s="304">
        <v>8.7999999999999995E-2</v>
      </c>
      <c r="L41" s="304">
        <v>8.8999999999999996E-2</v>
      </c>
      <c r="M41" s="304">
        <v>9.0999999999999998E-2</v>
      </c>
      <c r="N41" s="304">
        <v>9.2999999999999999E-2</v>
      </c>
      <c r="O41" s="304">
        <v>0.09</v>
      </c>
    </row>
    <row r="42" spans="2:15" s="270" customFormat="1" ht="12.75">
      <c r="B42" s="315" t="s">
        <v>404</v>
      </c>
      <c r="C42" s="303"/>
      <c r="D42" s="304">
        <v>0.39300000000000002</v>
      </c>
      <c r="E42" s="304">
        <v>0.37</v>
      </c>
      <c r="F42" s="304">
        <v>0.39</v>
      </c>
      <c r="G42" s="304">
        <v>0.39700000000000002</v>
      </c>
      <c r="H42" s="304">
        <v>0.40100000000000002</v>
      </c>
      <c r="I42" s="304">
        <v>0.38600000000000001</v>
      </c>
      <c r="J42" s="304">
        <v>0.42199999999999999</v>
      </c>
      <c r="K42" s="304">
        <v>0.41899999999999998</v>
      </c>
      <c r="L42" s="304">
        <v>0.43</v>
      </c>
      <c r="M42" s="304">
        <v>0.41899999999999998</v>
      </c>
      <c r="N42" s="304">
        <v>0.438</v>
      </c>
      <c r="O42" s="304">
        <v>0.436</v>
      </c>
    </row>
    <row r="43" spans="2:15" s="270" customFormat="1" ht="12.75">
      <c r="B43" s="315" t="s">
        <v>405</v>
      </c>
      <c r="C43" s="303"/>
      <c r="D43" s="304">
        <v>0.11600000000000001</v>
      </c>
      <c r="E43" s="304">
        <v>0.114</v>
      </c>
      <c r="F43" s="304">
        <v>0.107</v>
      </c>
      <c r="G43" s="304">
        <v>0.104</v>
      </c>
      <c r="H43" s="304">
        <v>0.10199999999999999</v>
      </c>
      <c r="I43" s="304">
        <v>9.6000000000000002E-2</v>
      </c>
      <c r="J43" s="304">
        <v>9.8000000000000004E-2</v>
      </c>
      <c r="K43" s="304">
        <v>9.5000000000000001E-2</v>
      </c>
      <c r="L43" s="304">
        <v>9.5000000000000001E-2</v>
      </c>
      <c r="M43" s="304">
        <v>9.6000000000000002E-2</v>
      </c>
      <c r="N43" s="304">
        <v>9.8000000000000004E-2</v>
      </c>
      <c r="O43" s="304">
        <v>9.1999999999999998E-2</v>
      </c>
    </row>
    <row r="44" spans="2:15" s="270" customFormat="1" ht="12.75">
      <c r="B44" s="315" t="s">
        <v>406</v>
      </c>
      <c r="C44" s="303"/>
      <c r="D44" s="304">
        <v>0.12</v>
      </c>
      <c r="E44" s="304">
        <v>0.11600000000000001</v>
      </c>
      <c r="F44" s="304">
        <v>0.111</v>
      </c>
      <c r="G44" s="304">
        <v>0.105</v>
      </c>
      <c r="H44" s="304">
        <v>0.106</v>
      </c>
      <c r="I44" s="304">
        <v>0.107</v>
      </c>
      <c r="J44" s="304">
        <v>0.109</v>
      </c>
      <c r="K44" s="304">
        <v>0.104</v>
      </c>
      <c r="L44" s="304">
        <v>0.108</v>
      </c>
      <c r="M44" s="304">
        <v>0.106</v>
      </c>
      <c r="N44" s="304">
        <v>0.108</v>
      </c>
      <c r="O44" s="304">
        <v>0.115</v>
      </c>
    </row>
    <row r="45" spans="2:15" s="270" customFormat="1" ht="12.75">
      <c r="B45" s="315" t="s">
        <v>407</v>
      </c>
      <c r="C45" s="303"/>
      <c r="D45" s="304">
        <v>0.26300000000000001</v>
      </c>
      <c r="E45" s="304">
        <v>0.24299999999999999</v>
      </c>
      <c r="F45" s="304">
        <v>0.23799999999999999</v>
      </c>
      <c r="G45" s="304">
        <v>0.245</v>
      </c>
      <c r="H45" s="304">
        <v>0.24099999999999999</v>
      </c>
      <c r="I45" s="304">
        <v>0.23200000000000001</v>
      </c>
      <c r="J45" s="304">
        <v>0.224</v>
      </c>
      <c r="K45" s="304">
        <v>0.23499999999999999</v>
      </c>
      <c r="L45" s="304">
        <v>0.24299999999999999</v>
      </c>
      <c r="M45" s="304">
        <v>0.246</v>
      </c>
      <c r="N45" s="304">
        <v>0.252</v>
      </c>
      <c r="O45" s="304">
        <v>0.27400000000000002</v>
      </c>
    </row>
    <row r="46" spans="2:15" s="270" customFormat="1" ht="12.75">
      <c r="B46" s="316" t="s">
        <v>408</v>
      </c>
      <c r="C46" s="310"/>
      <c r="D46" s="311">
        <v>0.17499999999999999</v>
      </c>
      <c r="E46" s="311">
        <v>0.16600000000000001</v>
      </c>
      <c r="F46" s="311">
        <v>0.16400000000000001</v>
      </c>
      <c r="G46" s="311">
        <v>0.161</v>
      </c>
      <c r="H46" s="311">
        <v>0.17399999999999999</v>
      </c>
      <c r="I46" s="311">
        <v>0.17399999999999999</v>
      </c>
      <c r="J46" s="311">
        <v>0.16800000000000001</v>
      </c>
      <c r="K46" s="311">
        <v>0.17399999999999999</v>
      </c>
      <c r="L46" s="311">
        <v>0.17100000000000001</v>
      </c>
      <c r="M46" s="311">
        <v>0.17699999999999999</v>
      </c>
      <c r="N46" s="311">
        <v>0.183</v>
      </c>
      <c r="O46" s="311">
        <v>0.188</v>
      </c>
    </row>
    <row r="47" spans="2:15" s="270" customFormat="1" ht="6" customHeight="1">
      <c r="B47" s="315"/>
      <c r="C47" s="303"/>
      <c r="D47" s="304"/>
      <c r="E47" s="304"/>
      <c r="F47" s="304"/>
      <c r="G47" s="304"/>
      <c r="H47" s="304"/>
      <c r="I47" s="304"/>
      <c r="J47" s="304"/>
      <c r="K47" s="304"/>
      <c r="L47" s="304"/>
      <c r="M47" s="304"/>
      <c r="N47" s="304"/>
      <c r="O47" s="304"/>
    </row>
    <row r="48" spans="2:15" s="270" customFormat="1" ht="14.25">
      <c r="B48" s="305" t="s">
        <v>409</v>
      </c>
      <c r="C48" s="303"/>
      <c r="D48" s="304"/>
      <c r="E48" s="304"/>
      <c r="F48" s="304"/>
      <c r="G48" s="304"/>
      <c r="H48" s="304"/>
      <c r="I48" s="304"/>
      <c r="J48" s="304"/>
      <c r="K48" s="304"/>
      <c r="L48" s="304"/>
      <c r="M48" s="304"/>
      <c r="N48" s="304"/>
      <c r="O48" s="304"/>
    </row>
    <row r="49" spans="2:15" s="270" customFormat="1" ht="12.75">
      <c r="B49" s="306" t="s">
        <v>410</v>
      </c>
      <c r="C49" s="307"/>
      <c r="D49" s="308">
        <v>7.2999999999999995E-2</v>
      </c>
      <c r="E49" s="308">
        <v>7.0999999999999994E-2</v>
      </c>
      <c r="F49" s="308">
        <v>7.3999999999999996E-2</v>
      </c>
      <c r="G49" s="308">
        <v>7.3999999999999996E-2</v>
      </c>
      <c r="H49" s="308">
        <v>7.4999999999999997E-2</v>
      </c>
      <c r="I49" s="308">
        <v>7.4999999999999997E-2</v>
      </c>
      <c r="J49" s="308">
        <v>7.8E-2</v>
      </c>
      <c r="K49" s="308">
        <v>7.5999999999999998E-2</v>
      </c>
      <c r="L49" s="308">
        <v>7.8E-2</v>
      </c>
      <c r="M49" s="308">
        <v>7.5999999999999998E-2</v>
      </c>
      <c r="N49" s="308">
        <v>7.8E-2</v>
      </c>
      <c r="O49" s="308">
        <v>7.6999999999999999E-2</v>
      </c>
    </row>
    <row r="50" spans="2:15" s="270" customFormat="1" ht="12.75">
      <c r="B50" s="302" t="s">
        <v>411</v>
      </c>
      <c r="C50" s="303"/>
      <c r="D50" s="304">
        <v>9.0999999999999998E-2</v>
      </c>
      <c r="E50" s="304">
        <v>8.5000000000000006E-2</v>
      </c>
      <c r="F50" s="304">
        <v>8.3000000000000004E-2</v>
      </c>
      <c r="G50" s="304">
        <v>8.5999999999999993E-2</v>
      </c>
      <c r="H50" s="304">
        <v>8.6999999999999994E-2</v>
      </c>
      <c r="I50" s="304">
        <v>8.4000000000000005E-2</v>
      </c>
      <c r="J50" s="304">
        <v>8.8999999999999996E-2</v>
      </c>
      <c r="K50" s="304">
        <v>8.8999999999999996E-2</v>
      </c>
      <c r="L50" s="304">
        <v>9.0999999999999998E-2</v>
      </c>
      <c r="M50" s="304">
        <v>8.5999999999999993E-2</v>
      </c>
      <c r="N50" s="304">
        <v>8.7999999999999995E-2</v>
      </c>
      <c r="O50" s="304">
        <v>8.6999999999999994E-2</v>
      </c>
    </row>
    <row r="51" spans="2:15" s="270" customFormat="1" ht="12.75">
      <c r="B51" s="302" t="s">
        <v>412</v>
      </c>
      <c r="C51" s="303"/>
      <c r="D51" s="304">
        <v>7.0999999999999994E-2</v>
      </c>
      <c r="E51" s="304">
        <v>7.0000000000000007E-2</v>
      </c>
      <c r="F51" s="304">
        <v>7.2999999999999995E-2</v>
      </c>
      <c r="G51" s="304">
        <v>7.2999999999999995E-2</v>
      </c>
      <c r="H51" s="304">
        <v>7.3999999999999996E-2</v>
      </c>
      <c r="I51" s="304">
        <v>7.3999999999999996E-2</v>
      </c>
      <c r="J51" s="304">
        <v>7.5999999999999998E-2</v>
      </c>
      <c r="K51" s="304">
        <v>7.4999999999999997E-2</v>
      </c>
      <c r="L51" s="304">
        <v>7.6999999999999999E-2</v>
      </c>
      <c r="M51" s="304">
        <v>7.4999999999999997E-2</v>
      </c>
      <c r="N51" s="304">
        <v>7.5999999999999998E-2</v>
      </c>
      <c r="O51" s="304">
        <v>7.5999999999999998E-2</v>
      </c>
    </row>
    <row r="52" spans="2:15" s="270" customFormat="1" ht="12.75">
      <c r="B52" s="302" t="s">
        <v>413</v>
      </c>
      <c r="C52" s="303"/>
      <c r="D52" s="304">
        <v>0.496</v>
      </c>
      <c r="E52" s="304">
        <v>0.49399999999999999</v>
      </c>
      <c r="F52" s="304">
        <v>0.53500000000000003</v>
      </c>
      <c r="G52" s="304">
        <v>0.56000000000000005</v>
      </c>
      <c r="H52" s="304">
        <v>0.53700000000000003</v>
      </c>
      <c r="I52" s="304">
        <v>0.54</v>
      </c>
      <c r="J52" s="304">
        <v>0.58499999999999996</v>
      </c>
      <c r="K52" s="304">
        <v>0.59099999999999997</v>
      </c>
      <c r="L52" s="304">
        <v>0.58699999999999997</v>
      </c>
      <c r="M52" s="304">
        <v>0.57599999999999996</v>
      </c>
      <c r="N52" s="304">
        <v>0.59</v>
      </c>
      <c r="O52" s="304">
        <v>0.56899999999999995</v>
      </c>
    </row>
    <row r="53" spans="2:15" s="270" customFormat="1" ht="12.75">
      <c r="B53" s="302" t="s">
        <v>414</v>
      </c>
      <c r="C53" s="303"/>
      <c r="D53" s="304">
        <v>0.17499999999999999</v>
      </c>
      <c r="E53" s="304">
        <v>0.16700000000000001</v>
      </c>
      <c r="F53" s="304">
        <v>0.17299999999999999</v>
      </c>
      <c r="G53" s="304">
        <v>0.18</v>
      </c>
      <c r="H53" s="304">
        <v>0.184</v>
      </c>
      <c r="I53" s="304">
        <v>0.185</v>
      </c>
      <c r="J53" s="304">
        <v>0.19600000000000001</v>
      </c>
      <c r="K53" s="304">
        <v>0.2</v>
      </c>
      <c r="L53" s="304">
        <v>0.20899999999999999</v>
      </c>
      <c r="M53" s="304">
        <v>0.21199999999999999</v>
      </c>
      <c r="N53" s="304">
        <v>0.219</v>
      </c>
      <c r="O53" s="304">
        <v>0.224</v>
      </c>
    </row>
    <row r="54" spans="2:15" s="270" customFormat="1" ht="12.75">
      <c r="B54" s="302" t="s">
        <v>415</v>
      </c>
      <c r="C54" s="303"/>
      <c r="D54" s="304">
        <v>0.107</v>
      </c>
      <c r="E54" s="304">
        <v>0.10299999999999999</v>
      </c>
      <c r="F54" s="304">
        <v>0.112</v>
      </c>
      <c r="G54" s="304">
        <v>0.121</v>
      </c>
      <c r="H54" s="304">
        <v>0.121</v>
      </c>
      <c r="I54" s="304">
        <v>0.126</v>
      </c>
      <c r="J54" s="304">
        <v>0.13800000000000001</v>
      </c>
      <c r="K54" s="304">
        <v>0.14199999999999999</v>
      </c>
      <c r="L54" s="304">
        <v>0.152</v>
      </c>
      <c r="M54" s="304">
        <v>0.156</v>
      </c>
      <c r="N54" s="304">
        <v>0.159</v>
      </c>
      <c r="O54" s="304">
        <v>0.159</v>
      </c>
    </row>
    <row r="55" spans="2:15" s="270" customFormat="1" ht="12.75">
      <c r="B55" s="302" t="s">
        <v>416</v>
      </c>
      <c r="C55" s="303"/>
      <c r="D55" s="304">
        <v>0.19700000000000001</v>
      </c>
      <c r="E55" s="304">
        <v>0.187</v>
      </c>
      <c r="F55" s="304">
        <v>0.186</v>
      </c>
      <c r="G55" s="304">
        <v>0.187</v>
      </c>
      <c r="H55" s="304">
        <v>0.189</v>
      </c>
      <c r="I55" s="304">
        <v>0.184</v>
      </c>
      <c r="J55" s="304">
        <v>0.189</v>
      </c>
      <c r="K55" s="304">
        <v>0.189</v>
      </c>
      <c r="L55" s="304">
        <v>0.19400000000000001</v>
      </c>
      <c r="M55" s="304">
        <v>0.192</v>
      </c>
      <c r="N55" s="304">
        <v>0.19900000000000001</v>
      </c>
      <c r="O55" s="304">
        <v>0.20399999999999999</v>
      </c>
    </row>
    <row r="56" spans="2:15" s="270" customFormat="1" ht="12.75">
      <c r="B56" s="309" t="s">
        <v>417</v>
      </c>
      <c r="C56" s="310"/>
      <c r="D56" s="311">
        <v>0.27600000000000002</v>
      </c>
      <c r="E56" s="311">
        <v>0.27300000000000002</v>
      </c>
      <c r="F56" s="311">
        <v>0.28699999999999998</v>
      </c>
      <c r="G56" s="311">
        <v>0.3</v>
      </c>
      <c r="H56" s="311">
        <v>0.317</v>
      </c>
      <c r="I56" s="311">
        <v>0.32300000000000001</v>
      </c>
      <c r="J56" s="311">
        <v>0.34599999999999997</v>
      </c>
      <c r="K56" s="311">
        <v>0.35899999999999999</v>
      </c>
      <c r="L56" s="311">
        <v>0.376</v>
      </c>
      <c r="M56" s="311">
        <v>0.38200000000000001</v>
      </c>
      <c r="N56" s="311">
        <v>0.4</v>
      </c>
      <c r="O56" s="311">
        <v>0.41</v>
      </c>
    </row>
    <row r="57" spans="2:15" s="270" customFormat="1" ht="6" customHeight="1">
      <c r="B57" s="302"/>
      <c r="C57" s="303"/>
      <c r="D57" s="304"/>
      <c r="E57" s="304"/>
      <c r="F57" s="304"/>
      <c r="G57" s="304"/>
      <c r="H57" s="304"/>
      <c r="I57" s="304"/>
      <c r="J57" s="304"/>
      <c r="K57" s="304"/>
      <c r="L57" s="304"/>
      <c r="M57" s="304"/>
      <c r="N57" s="304"/>
      <c r="O57" s="304"/>
    </row>
    <row r="58" spans="2:15" s="270" customFormat="1" ht="12.75" hidden="1">
      <c r="B58" s="305" t="s">
        <v>418</v>
      </c>
      <c r="C58" s="305"/>
      <c r="D58" s="304"/>
      <c r="E58" s="304"/>
      <c r="F58" s="304"/>
      <c r="G58" s="304"/>
      <c r="H58" s="304"/>
      <c r="I58" s="304"/>
      <c r="J58" s="304"/>
      <c r="K58" s="304"/>
      <c r="L58" s="304"/>
      <c r="M58" s="304"/>
      <c r="N58" s="304"/>
      <c r="O58" s="304"/>
    </row>
    <row r="59" spans="2:15" s="270" customFormat="1" ht="12.75" hidden="1">
      <c r="B59" s="306" t="s">
        <v>419</v>
      </c>
      <c r="C59" s="307"/>
      <c r="D59" s="308">
        <v>0.32</v>
      </c>
      <c r="E59" s="308">
        <v>0.30499999999999999</v>
      </c>
      <c r="F59" s="308">
        <v>0.32800000000000001</v>
      </c>
      <c r="G59" s="308">
        <v>0.34200000000000003</v>
      </c>
      <c r="H59" s="308">
        <v>0.35099999999999998</v>
      </c>
      <c r="I59" s="308">
        <v>0.35599999999999998</v>
      </c>
      <c r="J59" s="308">
        <v>0.378</v>
      </c>
      <c r="K59" s="308">
        <v>0.379</v>
      </c>
      <c r="L59" s="308">
        <v>0.39300000000000002</v>
      </c>
      <c r="M59" s="308">
        <v>0.39700000000000002</v>
      </c>
      <c r="N59" s="308">
        <v>0.39700000000000002</v>
      </c>
      <c r="O59" s="308"/>
    </row>
    <row r="60" spans="2:15" s="270" customFormat="1" ht="12.75" hidden="1">
      <c r="B60" s="302" t="s">
        <v>420</v>
      </c>
      <c r="C60" s="303"/>
      <c r="D60" s="304">
        <v>0.13800000000000001</v>
      </c>
      <c r="E60" s="304">
        <v>0.13200000000000001</v>
      </c>
      <c r="F60" s="304">
        <v>0.13500000000000001</v>
      </c>
      <c r="G60" s="304">
        <v>0.13800000000000001</v>
      </c>
      <c r="H60" s="304">
        <v>0.14099999999999999</v>
      </c>
      <c r="I60" s="304">
        <v>0.14000000000000001</v>
      </c>
      <c r="J60" s="304">
        <v>0.14499999999999999</v>
      </c>
      <c r="K60" s="304">
        <v>0.14599999999999999</v>
      </c>
      <c r="L60" s="304">
        <v>0.15</v>
      </c>
      <c r="M60" s="304">
        <v>0.15</v>
      </c>
      <c r="N60" s="304">
        <v>0.15</v>
      </c>
      <c r="O60" s="304"/>
    </row>
    <row r="61" spans="2:15" s="270" customFormat="1" ht="12.75" hidden="1">
      <c r="B61" s="309" t="s">
        <v>421</v>
      </c>
      <c r="C61" s="310"/>
      <c r="D61" s="311">
        <v>5.5E-2</v>
      </c>
      <c r="E61" s="311">
        <v>0.05</v>
      </c>
      <c r="F61" s="311">
        <v>4.7E-2</v>
      </c>
      <c r="G61" s="311">
        <v>4.9000000000000002E-2</v>
      </c>
      <c r="H61" s="311">
        <v>4.8000000000000001E-2</v>
      </c>
      <c r="I61" s="311">
        <v>4.8000000000000001E-2</v>
      </c>
      <c r="J61" s="311">
        <v>4.9000000000000002E-2</v>
      </c>
      <c r="K61" s="311">
        <v>0.05</v>
      </c>
      <c r="L61" s="311">
        <v>5.2999999999999999E-2</v>
      </c>
      <c r="M61" s="311">
        <v>5.2999999999999999E-2</v>
      </c>
      <c r="N61" s="311">
        <v>5.2999999999999999E-2</v>
      </c>
      <c r="O61" s="311"/>
    </row>
    <row r="62" spans="2:15" s="270" customFormat="1" ht="6" hidden="1" customHeight="1">
      <c r="B62" s="302"/>
      <c r="C62" s="303"/>
      <c r="D62" s="304"/>
      <c r="E62" s="304"/>
      <c r="F62" s="304"/>
      <c r="G62" s="304"/>
      <c r="H62" s="304"/>
      <c r="I62" s="304"/>
      <c r="J62" s="304"/>
      <c r="K62" s="304"/>
      <c r="L62" s="304"/>
      <c r="M62" s="304"/>
      <c r="N62" s="304"/>
      <c r="O62" s="304"/>
    </row>
    <row r="63" spans="2:15" s="270" customFormat="1" ht="12.75">
      <c r="B63" s="305" t="s">
        <v>422</v>
      </c>
      <c r="C63" s="303"/>
      <c r="D63" s="304"/>
      <c r="E63" s="304"/>
      <c r="F63" s="304"/>
      <c r="G63" s="304"/>
      <c r="H63" s="304"/>
      <c r="I63" s="304"/>
      <c r="J63" s="304"/>
      <c r="K63" s="304"/>
      <c r="L63" s="304"/>
      <c r="M63" s="304"/>
      <c r="N63" s="304"/>
      <c r="O63" s="304"/>
    </row>
    <row r="64" spans="2:15" s="270" customFormat="1" ht="12.75">
      <c r="B64" s="306" t="s">
        <v>419</v>
      </c>
      <c r="C64" s="307"/>
      <c r="D64" s="308">
        <v>0.23100000000000001</v>
      </c>
      <c r="E64" s="308">
        <v>0.22500000000000001</v>
      </c>
      <c r="F64" s="308">
        <v>0.24099999999999999</v>
      </c>
      <c r="G64" s="308">
        <v>0.253</v>
      </c>
      <c r="H64" s="308">
        <v>0.26</v>
      </c>
      <c r="I64" s="308">
        <v>0.27</v>
      </c>
      <c r="J64" s="308">
        <v>0.28499999999999998</v>
      </c>
      <c r="K64" s="308">
        <v>0.28999999999999998</v>
      </c>
      <c r="L64" s="308">
        <v>0.30299999999999999</v>
      </c>
      <c r="M64" s="308">
        <v>0.307</v>
      </c>
      <c r="N64" s="308">
        <v>0.315</v>
      </c>
      <c r="O64" s="308">
        <v>0.313</v>
      </c>
    </row>
    <row r="65" spans="2:15" s="270" customFormat="1" ht="12.75">
      <c r="B65" s="302" t="s">
        <v>420</v>
      </c>
      <c r="C65" s="303"/>
      <c r="D65" s="304">
        <v>0.111</v>
      </c>
      <c r="E65" s="304">
        <v>0.106</v>
      </c>
      <c r="F65" s="304">
        <v>0.11</v>
      </c>
      <c r="G65" s="304">
        <v>0.113</v>
      </c>
      <c r="H65" s="304">
        <v>0.11600000000000001</v>
      </c>
      <c r="I65" s="304">
        <v>0.115</v>
      </c>
      <c r="J65" s="304">
        <v>0.12</v>
      </c>
      <c r="K65" s="304">
        <v>0.121</v>
      </c>
      <c r="L65" s="304">
        <v>0.124</v>
      </c>
      <c r="M65" s="304">
        <v>0.123</v>
      </c>
      <c r="N65" s="304">
        <v>0.124</v>
      </c>
      <c r="O65" s="304">
        <v>0.122</v>
      </c>
    </row>
    <row r="66" spans="2:15" s="270" customFormat="1" ht="12.75">
      <c r="B66" s="309" t="s">
        <v>421</v>
      </c>
      <c r="C66" s="310"/>
      <c r="D66" s="311">
        <v>0.06</v>
      </c>
      <c r="E66" s="311">
        <v>5.3999999999999999E-2</v>
      </c>
      <c r="F66" s="311">
        <v>5.1999999999999998E-2</v>
      </c>
      <c r="G66" s="311">
        <v>5.1999999999999998E-2</v>
      </c>
      <c r="H66" s="311">
        <v>5.1999999999999998E-2</v>
      </c>
      <c r="I66" s="311">
        <v>5.0999999999999997E-2</v>
      </c>
      <c r="J66" s="311">
        <v>5.2999999999999999E-2</v>
      </c>
      <c r="K66" s="311">
        <v>5.1999999999999998E-2</v>
      </c>
      <c r="L66" s="311">
        <v>5.6000000000000001E-2</v>
      </c>
      <c r="M66" s="311">
        <v>5.5E-2</v>
      </c>
      <c r="N66" s="311">
        <v>5.8000000000000003E-2</v>
      </c>
      <c r="O66" s="311">
        <v>5.8999999999999997E-2</v>
      </c>
    </row>
    <row r="67" spans="2:15" s="270" customFormat="1" ht="6" customHeight="1">
      <c r="B67" s="302"/>
      <c r="C67" s="303"/>
      <c r="D67" s="304"/>
      <c r="E67" s="304"/>
      <c r="F67" s="304"/>
      <c r="G67" s="304"/>
      <c r="H67" s="304"/>
      <c r="I67" s="304"/>
      <c r="J67" s="304"/>
      <c r="K67" s="304"/>
      <c r="L67" s="304"/>
      <c r="M67" s="304"/>
      <c r="N67" s="304"/>
      <c r="O67" s="304"/>
    </row>
    <row r="68" spans="2:15" s="270" customFormat="1" ht="12.75" hidden="1">
      <c r="B68" s="305" t="s">
        <v>423</v>
      </c>
      <c r="C68" s="303"/>
      <c r="D68" s="304"/>
      <c r="E68" s="304"/>
      <c r="F68" s="304"/>
      <c r="G68" s="304"/>
      <c r="H68" s="304"/>
      <c r="I68" s="304"/>
      <c r="J68" s="304"/>
      <c r="K68" s="304"/>
      <c r="L68" s="304"/>
      <c r="M68" s="304"/>
      <c r="N68" s="304"/>
      <c r="O68" s="304"/>
    </row>
    <row r="69" spans="2:15" s="270" customFormat="1" ht="12.75" hidden="1">
      <c r="B69" s="306" t="s">
        <v>424</v>
      </c>
      <c r="C69" s="307"/>
      <c r="D69" s="308">
        <v>0.34300000000000003</v>
      </c>
      <c r="E69" s="308">
        <v>0.32600000000000001</v>
      </c>
      <c r="F69" s="308">
        <v>0.32600000000000001</v>
      </c>
      <c r="G69" s="308">
        <v>0.316</v>
      </c>
      <c r="H69" s="308">
        <v>0.318</v>
      </c>
      <c r="I69" s="308">
        <v>0.317</v>
      </c>
      <c r="J69" s="308">
        <v>0.316</v>
      </c>
      <c r="K69" s="308">
        <v>0.315</v>
      </c>
      <c r="L69" s="308">
        <v>0.32</v>
      </c>
      <c r="M69" s="308">
        <v>0.32500000000000001</v>
      </c>
      <c r="N69" s="308">
        <v>0.32500000000000001</v>
      </c>
      <c r="O69" s="308"/>
    </row>
    <row r="70" spans="2:15" s="270" customFormat="1" ht="12.75" hidden="1">
      <c r="B70" s="309" t="s">
        <v>425</v>
      </c>
      <c r="C70" s="310"/>
      <c r="D70" s="311">
        <v>0.128</v>
      </c>
      <c r="E70" s="311">
        <v>0.122</v>
      </c>
      <c r="F70" s="311">
        <v>0.125</v>
      </c>
      <c r="G70" s="311">
        <v>0.127</v>
      </c>
      <c r="H70" s="311">
        <v>0.13</v>
      </c>
      <c r="I70" s="311">
        <v>0.129</v>
      </c>
      <c r="J70" s="311">
        <v>0.13600000000000001</v>
      </c>
      <c r="K70" s="311">
        <v>0.13600000000000001</v>
      </c>
      <c r="L70" s="311">
        <v>0.13900000000000001</v>
      </c>
      <c r="M70" s="311">
        <v>0.13700000000000001</v>
      </c>
      <c r="N70" s="311">
        <v>0.13700000000000001</v>
      </c>
      <c r="O70" s="311"/>
    </row>
    <row r="71" spans="2:15" s="270" customFormat="1" ht="6" hidden="1" customHeight="1">
      <c r="B71" s="302"/>
      <c r="C71" s="303"/>
      <c r="D71" s="304"/>
      <c r="E71" s="304"/>
      <c r="F71" s="304"/>
      <c r="G71" s="304"/>
      <c r="H71" s="304"/>
      <c r="I71" s="304"/>
      <c r="J71" s="304"/>
      <c r="K71" s="304"/>
      <c r="L71" s="304"/>
      <c r="M71" s="304"/>
      <c r="N71" s="304"/>
      <c r="O71" s="304"/>
    </row>
    <row r="72" spans="2:15" s="270" customFormat="1" ht="12.75">
      <c r="B72" s="305" t="s">
        <v>133</v>
      </c>
      <c r="C72" s="303"/>
      <c r="D72" s="304"/>
      <c r="E72" s="304"/>
      <c r="F72" s="304"/>
      <c r="G72" s="304"/>
      <c r="H72" s="304"/>
      <c r="I72" s="304"/>
      <c r="J72" s="304"/>
      <c r="K72" s="304"/>
      <c r="L72" s="304"/>
      <c r="M72" s="304"/>
      <c r="N72" s="304"/>
      <c r="O72" s="304"/>
    </row>
    <row r="73" spans="2:15" s="270" customFormat="1" ht="12.75">
      <c r="B73" s="306" t="s">
        <v>426</v>
      </c>
      <c r="C73" s="307"/>
      <c r="D73" s="308">
        <v>0.28199999999999997</v>
      </c>
      <c r="E73" s="308">
        <v>0.26900000000000002</v>
      </c>
      <c r="F73" s="308">
        <v>0.26900000000000002</v>
      </c>
      <c r="G73" s="308">
        <v>0.26200000000000001</v>
      </c>
      <c r="H73" s="308">
        <v>0.26600000000000001</v>
      </c>
      <c r="I73" s="308">
        <v>0.26200000000000001</v>
      </c>
      <c r="J73" s="308">
        <v>0.26100000000000001</v>
      </c>
      <c r="K73" s="308">
        <v>0.26300000000000001</v>
      </c>
      <c r="L73" s="308">
        <v>0.26600000000000001</v>
      </c>
      <c r="M73" s="308">
        <v>0.26700000000000002</v>
      </c>
      <c r="N73" s="308">
        <v>0.27700000000000002</v>
      </c>
      <c r="O73" s="308">
        <v>0.28000000000000003</v>
      </c>
    </row>
    <row r="74" spans="2:15" s="270" customFormat="1" ht="12.75">
      <c r="B74" s="309" t="s">
        <v>427</v>
      </c>
      <c r="C74" s="310"/>
      <c r="D74" s="311">
        <v>0.11600000000000001</v>
      </c>
      <c r="E74" s="311">
        <v>0.111</v>
      </c>
      <c r="F74" s="311">
        <v>0.113</v>
      </c>
      <c r="G74" s="311">
        <v>0.11600000000000001</v>
      </c>
      <c r="H74" s="311">
        <v>0.11700000000000001</v>
      </c>
      <c r="I74" s="311">
        <v>0.11700000000000001</v>
      </c>
      <c r="J74" s="311">
        <v>0.124</v>
      </c>
      <c r="K74" s="311">
        <v>0.123</v>
      </c>
      <c r="L74" s="311">
        <v>0.126</v>
      </c>
      <c r="M74" s="311">
        <v>0.125</v>
      </c>
      <c r="N74" s="311">
        <v>0.125</v>
      </c>
      <c r="O74" s="311">
        <v>0.121</v>
      </c>
    </row>
    <row r="75" spans="2:15" s="46" customFormat="1" ht="25.5" hidden="1" customHeight="1">
      <c r="B75" s="317" t="s">
        <v>428</v>
      </c>
      <c r="C75" s="317"/>
      <c r="D75" s="317"/>
      <c r="E75" s="317"/>
      <c r="F75" s="317"/>
      <c r="G75" s="317"/>
      <c r="H75" s="317"/>
      <c r="I75" s="317"/>
      <c r="J75" s="317"/>
      <c r="K75" s="317"/>
      <c r="L75" s="317"/>
      <c r="M75" s="317"/>
      <c r="N75" s="317"/>
      <c r="O75" s="45"/>
    </row>
    <row r="76" spans="2:15" s="46" customFormat="1" ht="10.5" customHeight="1">
      <c r="B76" s="318"/>
      <c r="C76" s="318"/>
      <c r="D76" s="318"/>
      <c r="E76" s="318"/>
      <c r="F76" s="318"/>
      <c r="G76" s="318"/>
      <c r="H76" s="318"/>
      <c r="I76" s="318"/>
      <c r="J76" s="318"/>
      <c r="K76" s="318"/>
      <c r="L76" s="318"/>
      <c r="M76" s="318"/>
      <c r="N76" s="318"/>
      <c r="O76" s="318"/>
    </row>
    <row r="77" spans="2:15" s="46" customFormat="1" ht="12.75">
      <c r="B77" s="319" t="s">
        <v>378</v>
      </c>
      <c r="C77" s="129"/>
      <c r="D77" s="130"/>
      <c r="E77" s="130"/>
      <c r="F77" s="130"/>
      <c r="G77" s="45"/>
      <c r="H77" s="45"/>
      <c r="I77" s="45"/>
      <c r="J77" s="58"/>
      <c r="K77" s="58"/>
      <c r="L77" s="58"/>
      <c r="M77" s="58"/>
      <c r="N77" s="58"/>
      <c r="O77" s="58"/>
    </row>
    <row r="78" spans="2:15" s="46" customFormat="1" ht="12.75">
      <c r="B78" s="320" t="s">
        <v>429</v>
      </c>
      <c r="C78" s="321"/>
      <c r="D78" s="322">
        <v>736</v>
      </c>
      <c r="E78" s="322">
        <v>746</v>
      </c>
      <c r="F78" s="322">
        <v>764</v>
      </c>
      <c r="G78" s="322">
        <v>787</v>
      </c>
      <c r="H78" s="322">
        <v>801</v>
      </c>
      <c r="I78" s="322">
        <v>826</v>
      </c>
      <c r="J78" s="322">
        <v>849</v>
      </c>
      <c r="K78" s="322">
        <v>870</v>
      </c>
      <c r="L78" s="322">
        <v>892</v>
      </c>
      <c r="M78" s="322">
        <v>917</v>
      </c>
      <c r="N78" s="322">
        <v>942</v>
      </c>
      <c r="O78" s="322">
        <v>969</v>
      </c>
    </row>
    <row r="79" spans="2:15" s="46" customFormat="1" ht="12.75">
      <c r="B79" s="57"/>
      <c r="C79" s="323"/>
      <c r="D79" s="324"/>
      <c r="E79" s="324"/>
      <c r="F79" s="324"/>
      <c r="G79" s="324"/>
      <c r="H79" s="324"/>
      <c r="I79" s="324"/>
      <c r="J79" s="324"/>
      <c r="K79" s="324"/>
      <c r="L79" s="324"/>
      <c r="M79" s="324"/>
      <c r="N79" s="324"/>
      <c r="O79" s="324"/>
    </row>
    <row r="80" spans="2:15" s="46" customFormat="1" ht="12.75">
      <c r="B80" s="317" t="s">
        <v>430</v>
      </c>
      <c r="C80" s="317"/>
      <c r="D80" s="317"/>
      <c r="E80" s="317"/>
      <c r="F80" s="317"/>
      <c r="G80" s="317"/>
      <c r="H80" s="317"/>
      <c r="I80" s="317"/>
      <c r="J80" s="317"/>
      <c r="K80" s="317"/>
      <c r="L80" s="317"/>
      <c r="M80" s="317"/>
      <c r="N80" s="317"/>
      <c r="O80" s="317"/>
    </row>
    <row r="81" spans="2:15" s="46" customFormat="1" ht="25.5" customHeight="1">
      <c r="B81" s="317" t="s">
        <v>431</v>
      </c>
      <c r="C81" s="317"/>
      <c r="D81" s="317"/>
      <c r="E81" s="317"/>
      <c r="F81" s="317"/>
      <c r="G81" s="317"/>
      <c r="H81" s="317"/>
      <c r="I81" s="317"/>
      <c r="J81" s="317"/>
      <c r="K81" s="317"/>
      <c r="L81" s="317"/>
      <c r="M81" s="317"/>
      <c r="N81" s="317"/>
      <c r="O81" s="317"/>
    </row>
    <row r="82" spans="2:15" s="46" customFormat="1" ht="12.75">
      <c r="B82" s="317" t="s">
        <v>432</v>
      </c>
      <c r="C82" s="317"/>
      <c r="D82" s="317"/>
      <c r="E82" s="317"/>
      <c r="F82" s="317"/>
      <c r="G82" s="317"/>
      <c r="H82" s="317"/>
      <c r="I82" s="317"/>
      <c r="J82" s="317"/>
      <c r="K82" s="317"/>
      <c r="L82" s="317"/>
      <c r="M82" s="318"/>
      <c r="N82" s="116"/>
      <c r="O82" s="116"/>
    </row>
    <row r="83" spans="2:15" s="46" customFormat="1" ht="25.5" hidden="1" customHeight="1">
      <c r="B83" s="317" t="s">
        <v>433</v>
      </c>
      <c r="C83" s="317"/>
      <c r="D83" s="317"/>
      <c r="E83" s="317"/>
      <c r="F83" s="317"/>
      <c r="G83" s="317"/>
      <c r="H83" s="317"/>
      <c r="I83" s="317"/>
      <c r="J83" s="317"/>
      <c r="K83" s="317"/>
      <c r="L83" s="317"/>
      <c r="M83" s="317"/>
      <c r="N83" s="317"/>
      <c r="O83" s="45"/>
    </row>
    <row r="84" spans="2:15" s="46" customFormat="1" ht="25.5" hidden="1" customHeight="1">
      <c r="B84" s="317" t="s">
        <v>434</v>
      </c>
      <c r="C84" s="317"/>
      <c r="D84" s="317"/>
      <c r="E84" s="317"/>
      <c r="F84" s="317"/>
      <c r="G84" s="317"/>
      <c r="H84" s="317"/>
      <c r="I84" s="317"/>
      <c r="J84" s="317"/>
      <c r="K84" s="317"/>
      <c r="L84" s="317"/>
      <c r="M84" s="317"/>
      <c r="N84" s="317"/>
      <c r="O84" s="45"/>
    </row>
    <row r="85" spans="2:15" s="46" customFormat="1" ht="25.5" hidden="1" customHeight="1">
      <c r="B85" s="325" t="s">
        <v>435</v>
      </c>
      <c r="C85" s="325"/>
      <c r="D85" s="325"/>
      <c r="E85" s="325"/>
      <c r="F85" s="325"/>
      <c r="G85" s="325"/>
      <c r="H85" s="325"/>
      <c r="I85" s="325"/>
      <c r="J85" s="325"/>
      <c r="K85" s="325"/>
      <c r="L85" s="325"/>
      <c r="M85" s="325"/>
      <c r="N85" s="325"/>
      <c r="O85" s="45"/>
    </row>
    <row r="86" spans="2:15" s="46" customFormat="1" ht="12.75">
      <c r="B86" s="45"/>
      <c r="C86" s="45"/>
      <c r="D86" s="45"/>
      <c r="E86" s="45"/>
      <c r="F86" s="45"/>
      <c r="G86" s="45"/>
      <c r="H86" s="45"/>
      <c r="I86" s="45"/>
      <c r="J86" s="45"/>
      <c r="K86" s="45"/>
      <c r="L86" s="45"/>
      <c r="M86" s="45"/>
      <c r="N86" s="45"/>
      <c r="O86" s="45"/>
    </row>
    <row r="87" spans="2:15" s="46" customFormat="1" ht="12.75">
      <c r="B87" s="45" t="s">
        <v>158</v>
      </c>
      <c r="C87" s="45"/>
      <c r="D87" s="45"/>
      <c r="E87" s="45"/>
      <c r="F87" s="45"/>
      <c r="G87" s="45"/>
      <c r="H87" s="45"/>
      <c r="I87" s="45"/>
      <c r="J87" s="45"/>
      <c r="K87" s="45"/>
      <c r="L87" s="45"/>
      <c r="M87" s="45"/>
      <c r="N87" s="45"/>
      <c r="O87" s="45"/>
    </row>
  </sheetData>
  <mergeCells count="9">
    <mergeCell ref="B83:N83"/>
    <mergeCell ref="B84:N84"/>
    <mergeCell ref="B85:N85"/>
    <mergeCell ref="B6:C7"/>
    <mergeCell ref="D6:O6"/>
    <mergeCell ref="B75:N75"/>
    <mergeCell ref="B80:O80"/>
    <mergeCell ref="B81:O81"/>
    <mergeCell ref="B82:L82"/>
  </mergeCells>
  <pageMargins left="0.70866141732283472" right="0.70866141732283472" top="0.78740157480314965" bottom="0.78740157480314965"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9"/>
  </sheetPr>
  <dimension ref="A1:P59"/>
  <sheetViews>
    <sheetView showGridLines="0" zoomScale="64" zoomScaleNormal="64" workbookViewId="0"/>
  </sheetViews>
  <sheetFormatPr baseColWidth="10" defaultColWidth="10.7109375" defaultRowHeight="15"/>
  <cols>
    <col min="1" max="2" width="10.7109375" style="33"/>
    <col min="3" max="3" width="31.7109375" style="33" customWidth="1"/>
    <col min="4" max="4" width="9.140625" style="33" bestFit="1" customWidth="1"/>
    <col min="5" max="5" width="10.5703125" style="33" bestFit="1" customWidth="1"/>
    <col min="6" max="16" width="10.570312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286" t="s">
        <v>44</v>
      </c>
      <c r="C2" s="36" t="s">
        <v>45</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287" t="s">
        <v>375</v>
      </c>
      <c r="C4" s="39"/>
      <c r="D4" s="288"/>
      <c r="E4" s="288"/>
      <c r="F4" s="288"/>
      <c r="G4" s="288"/>
      <c r="H4" s="288"/>
      <c r="I4" s="288"/>
      <c r="J4" s="288"/>
      <c r="K4" s="288"/>
      <c r="L4" s="289"/>
      <c r="M4" s="289"/>
      <c r="N4" s="289"/>
      <c r="O4" s="289"/>
      <c r="P4" s="289"/>
    </row>
    <row r="5" spans="1:16" ht="12.75" customHeight="1">
      <c r="B5" s="1"/>
      <c r="C5" s="1"/>
      <c r="D5" s="1"/>
      <c r="E5" s="1"/>
      <c r="F5" s="1"/>
      <c r="G5" s="1"/>
      <c r="H5" s="1"/>
      <c r="I5" s="1"/>
      <c r="J5" s="1"/>
      <c r="K5" s="1"/>
      <c r="L5" s="1"/>
      <c r="M5" s="1"/>
      <c r="N5" s="1"/>
      <c r="O5" s="1"/>
      <c r="P5" s="1"/>
    </row>
    <row r="6" spans="1:16" s="46" customFormat="1" ht="14.25" customHeight="1">
      <c r="A6" s="222"/>
      <c r="B6" s="290" t="s">
        <v>436</v>
      </c>
      <c r="C6" s="291"/>
      <c r="D6" s="292" t="s">
        <v>437</v>
      </c>
      <c r="E6" s="293"/>
      <c r="F6" s="293"/>
      <c r="G6" s="293"/>
      <c r="H6" s="293"/>
      <c r="I6" s="293"/>
      <c r="J6" s="293"/>
      <c r="K6" s="293"/>
      <c r="L6" s="293"/>
      <c r="M6" s="293"/>
      <c r="N6" s="293"/>
      <c r="O6" s="293"/>
      <c r="P6" s="294"/>
    </row>
    <row r="7" spans="1:16" s="46" customFormat="1" ht="13.5" customHeight="1">
      <c r="A7" s="222"/>
      <c r="B7" s="290"/>
      <c r="C7" s="291"/>
      <c r="D7" s="295">
        <v>1995</v>
      </c>
      <c r="E7" s="295">
        <v>2000</v>
      </c>
      <c r="F7" s="295">
        <v>2005</v>
      </c>
      <c r="G7" s="295">
        <v>2006</v>
      </c>
      <c r="H7" s="295">
        <v>2007</v>
      </c>
      <c r="I7" s="295">
        <v>2008</v>
      </c>
      <c r="J7" s="295">
        <v>2009</v>
      </c>
      <c r="K7" s="295">
        <v>2010</v>
      </c>
      <c r="L7" s="295">
        <v>2011</v>
      </c>
      <c r="M7" s="295">
        <v>2012</v>
      </c>
      <c r="N7" s="295" t="s">
        <v>85</v>
      </c>
      <c r="O7" s="295">
        <v>2014</v>
      </c>
      <c r="P7" s="295">
        <v>2015</v>
      </c>
    </row>
    <row r="8" spans="1:16" s="46" customFormat="1" ht="12.75">
      <c r="B8" s="55"/>
      <c r="C8" s="129"/>
      <c r="D8" s="130"/>
      <c r="E8" s="130"/>
      <c r="F8" s="130"/>
      <c r="G8" s="130"/>
      <c r="H8" s="45"/>
      <c r="I8" s="45"/>
      <c r="J8" s="45"/>
      <c r="K8" s="45"/>
      <c r="L8" s="45"/>
      <c r="M8" s="45"/>
      <c r="N8" s="45"/>
      <c r="O8" s="45"/>
      <c r="P8" s="45"/>
    </row>
    <row r="9" spans="1:16" s="46" customFormat="1" ht="12.75">
      <c r="B9" s="78" t="s">
        <v>117</v>
      </c>
      <c r="C9" s="84"/>
      <c r="D9" s="131">
        <v>0.11600000000000001</v>
      </c>
      <c r="E9" s="131">
        <v>0.115</v>
      </c>
      <c r="F9" s="131">
        <v>0.13900000000000001</v>
      </c>
      <c r="G9" s="131">
        <v>0.14099999999999999</v>
      </c>
      <c r="H9" s="131">
        <v>0.14299999999999999</v>
      </c>
      <c r="I9" s="131">
        <v>0.14599999999999999</v>
      </c>
      <c r="J9" s="131">
        <v>0.151</v>
      </c>
      <c r="K9" s="131">
        <v>0.14099999999999999</v>
      </c>
      <c r="L9" s="131">
        <v>0.14699999999999999</v>
      </c>
      <c r="M9" s="131">
        <v>0.14499999999999999</v>
      </c>
      <c r="N9" s="131">
        <v>0.151</v>
      </c>
      <c r="O9" s="131">
        <v>0.16</v>
      </c>
      <c r="P9" s="131">
        <v>0.16800000000000001</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0.10199999999999999</v>
      </c>
      <c r="E12" s="133">
        <v>9.9000000000000005E-2</v>
      </c>
      <c r="F12" s="133">
        <v>0.126</v>
      </c>
      <c r="G12" s="133">
        <v>0.129</v>
      </c>
      <c r="H12" s="133">
        <v>0.128</v>
      </c>
      <c r="I12" s="133">
        <v>0.13200000000000001</v>
      </c>
      <c r="J12" s="133">
        <v>0.13700000000000001</v>
      </c>
      <c r="K12" s="133">
        <v>0.13200000000000001</v>
      </c>
      <c r="L12" s="133">
        <v>0.14000000000000001</v>
      </c>
      <c r="M12" s="133">
        <v>0.13300000000000001</v>
      </c>
      <c r="N12" s="133">
        <v>0.14000000000000001</v>
      </c>
      <c r="O12" s="133">
        <v>0.153</v>
      </c>
      <c r="P12" s="133">
        <v>0.16700000000000001</v>
      </c>
    </row>
    <row r="13" spans="1:16" s="46" customFormat="1" ht="12.75">
      <c r="B13" s="92" t="s">
        <v>120</v>
      </c>
      <c r="C13" s="93"/>
      <c r="D13" s="134">
        <v>0.129</v>
      </c>
      <c r="E13" s="134">
        <v>0.13100000000000001</v>
      </c>
      <c r="F13" s="134">
        <v>0.151</v>
      </c>
      <c r="G13" s="134">
        <v>0.154</v>
      </c>
      <c r="H13" s="134">
        <v>0.158</v>
      </c>
      <c r="I13" s="134">
        <v>0.159</v>
      </c>
      <c r="J13" s="134">
        <v>0.16500000000000001</v>
      </c>
      <c r="K13" s="134">
        <v>0.15</v>
      </c>
      <c r="L13" s="134">
        <v>0.154</v>
      </c>
      <c r="M13" s="134">
        <v>0.156</v>
      </c>
      <c r="N13" s="134">
        <v>0.16200000000000001</v>
      </c>
      <c r="O13" s="134">
        <v>0.16700000000000001</v>
      </c>
      <c r="P13" s="134">
        <v>0.16900000000000001</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0.112</v>
      </c>
      <c r="E16" s="133">
        <v>0.11</v>
      </c>
      <c r="F16" s="133">
        <v>0.128</v>
      </c>
      <c r="G16" s="133">
        <v>0.13100000000000001</v>
      </c>
      <c r="H16" s="133">
        <v>0.13300000000000001</v>
      </c>
      <c r="I16" s="133">
        <v>0.13500000000000001</v>
      </c>
      <c r="J16" s="133">
        <v>0.14000000000000001</v>
      </c>
      <c r="K16" s="133">
        <v>0.128</v>
      </c>
      <c r="L16" s="133">
        <v>0.13600000000000001</v>
      </c>
      <c r="M16" s="133">
        <v>0.13200000000000001</v>
      </c>
      <c r="N16" s="133">
        <v>0.14000000000000001</v>
      </c>
      <c r="O16" s="133">
        <v>0.151</v>
      </c>
      <c r="P16" s="133">
        <v>0.154</v>
      </c>
    </row>
    <row r="17" spans="2:16" s="46" customFormat="1" ht="12.75">
      <c r="B17" s="92" t="s">
        <v>229</v>
      </c>
      <c r="C17" s="93"/>
      <c r="D17" s="134">
        <v>0.13200000000000001</v>
      </c>
      <c r="E17" s="134">
        <v>0.13800000000000001</v>
      </c>
      <c r="F17" s="134">
        <v>0.188</v>
      </c>
      <c r="G17" s="134">
        <v>0.188</v>
      </c>
      <c r="H17" s="134">
        <v>0.189</v>
      </c>
      <c r="I17" s="134">
        <v>0.192</v>
      </c>
      <c r="J17" s="134">
        <v>0.20499999999999999</v>
      </c>
      <c r="K17" s="134">
        <v>0.20399999999999999</v>
      </c>
      <c r="L17" s="134">
        <v>0.19600000000000001</v>
      </c>
      <c r="M17" s="134">
        <v>0.20599999999999999</v>
      </c>
      <c r="N17" s="134">
        <v>0.2</v>
      </c>
      <c r="O17" s="134">
        <v>0.20699999999999999</v>
      </c>
      <c r="P17" s="134">
        <v>0.23400000000000001</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122</v>
      </c>
      <c r="C20" s="90"/>
      <c r="D20" s="133">
        <v>0.15</v>
      </c>
      <c r="E20" s="133">
        <v>0.151</v>
      </c>
      <c r="F20" s="133">
        <v>0.16600000000000001</v>
      </c>
      <c r="G20" s="133">
        <v>0.17399999999999999</v>
      </c>
      <c r="H20" s="133">
        <v>0.17299999999999999</v>
      </c>
      <c r="I20" s="133">
        <v>0.16700000000000001</v>
      </c>
      <c r="J20" s="133">
        <v>0.182</v>
      </c>
      <c r="K20" s="133">
        <v>0.17899999999999999</v>
      </c>
      <c r="L20" s="133">
        <v>0.184</v>
      </c>
      <c r="M20" s="133">
        <v>0.183</v>
      </c>
      <c r="N20" s="133">
        <v>0.193</v>
      </c>
      <c r="O20" s="133">
        <v>0.21299999999999999</v>
      </c>
      <c r="P20" s="133">
        <v>0.223</v>
      </c>
    </row>
    <row r="21" spans="2:16" s="46" customFormat="1" ht="12.75">
      <c r="B21" s="135" t="s">
        <v>123</v>
      </c>
      <c r="C21" s="86"/>
      <c r="D21" s="132">
        <v>0.16900000000000001</v>
      </c>
      <c r="E21" s="132">
        <v>0.17699999999999999</v>
      </c>
      <c r="F21" s="132">
        <v>0.24399999999999999</v>
      </c>
      <c r="G21" s="132">
        <v>0.23799999999999999</v>
      </c>
      <c r="H21" s="132">
        <v>0.24</v>
      </c>
      <c r="I21" s="132">
        <v>0.23200000000000001</v>
      </c>
      <c r="J21" s="132">
        <v>0.23699999999999999</v>
      </c>
      <c r="K21" s="132">
        <v>0.192</v>
      </c>
      <c r="L21" s="132">
        <v>0.20300000000000001</v>
      </c>
      <c r="M21" s="132">
        <v>0.20399999999999999</v>
      </c>
      <c r="N21" s="132">
        <v>0.224</v>
      </c>
      <c r="O21" s="132">
        <v>0.252</v>
      </c>
      <c r="P21" s="132">
        <v>0.27600000000000002</v>
      </c>
    </row>
    <row r="22" spans="2:16" s="46" customFormat="1" ht="12.75">
      <c r="B22" s="135" t="s">
        <v>124</v>
      </c>
      <c r="C22" s="86"/>
      <c r="D22" s="132">
        <v>9.2999999999999999E-2</v>
      </c>
      <c r="E22" s="132">
        <v>9.4E-2</v>
      </c>
      <c r="F22" s="132">
        <v>0.127</v>
      </c>
      <c r="G22" s="132">
        <v>0.13300000000000001</v>
      </c>
      <c r="H22" s="132">
        <v>0.13</v>
      </c>
      <c r="I22" s="132">
        <v>0.127</v>
      </c>
      <c r="J22" s="132">
        <v>0.13100000000000001</v>
      </c>
      <c r="K22" s="132">
        <v>0.127</v>
      </c>
      <c r="L22" s="132">
        <v>0.13800000000000001</v>
      </c>
      <c r="M22" s="132">
        <v>0.13500000000000001</v>
      </c>
      <c r="N22" s="132">
        <v>0.14499999999999999</v>
      </c>
      <c r="O22" s="132">
        <v>0.158</v>
      </c>
      <c r="P22" s="132">
        <v>0.17399999999999999</v>
      </c>
    </row>
    <row r="23" spans="2:16" s="46" customFormat="1" ht="12.75">
      <c r="B23" s="135" t="s">
        <v>125</v>
      </c>
      <c r="C23" s="86"/>
      <c r="D23" s="132">
        <v>8.7999999999999995E-2</v>
      </c>
      <c r="E23" s="132">
        <v>9.2999999999999999E-2</v>
      </c>
      <c r="F23" s="132">
        <v>0.112</v>
      </c>
      <c r="G23" s="132">
        <v>0.111</v>
      </c>
      <c r="H23" s="132">
        <v>0.114</v>
      </c>
      <c r="I23" s="132">
        <v>0.122</v>
      </c>
      <c r="J23" s="132">
        <v>0.13100000000000001</v>
      </c>
      <c r="K23" s="132">
        <v>0.11899999999999999</v>
      </c>
      <c r="L23" s="132">
        <v>0.122</v>
      </c>
      <c r="M23" s="132">
        <v>0.125</v>
      </c>
      <c r="N23" s="132">
        <v>0.123</v>
      </c>
      <c r="O23" s="132">
        <v>0.11700000000000001</v>
      </c>
      <c r="P23" s="132">
        <v>0.122</v>
      </c>
    </row>
    <row r="24" spans="2:16" s="46" customFormat="1" ht="12.75">
      <c r="B24" s="92" t="s">
        <v>126</v>
      </c>
      <c r="C24" s="93"/>
      <c r="D24" s="134">
        <v>0.13700000000000001</v>
      </c>
      <c r="E24" s="134">
        <v>0.122</v>
      </c>
      <c r="F24" s="134">
        <v>0.11899999999999999</v>
      </c>
      <c r="G24" s="134">
        <v>0.12</v>
      </c>
      <c r="H24" s="134">
        <v>0.13200000000000001</v>
      </c>
      <c r="I24" s="134">
        <v>0.14799999999999999</v>
      </c>
      <c r="J24" s="134">
        <v>0.14899999999999999</v>
      </c>
      <c r="K24" s="134">
        <v>0.13900000000000001</v>
      </c>
      <c r="L24" s="134">
        <v>0.13900000000000001</v>
      </c>
      <c r="M24" s="134">
        <v>0.13300000000000001</v>
      </c>
      <c r="N24" s="134">
        <v>0.13200000000000001</v>
      </c>
      <c r="O24" s="134">
        <v>0.14099999999999999</v>
      </c>
      <c r="P24" s="134">
        <v>0.13100000000000001</v>
      </c>
    </row>
    <row r="25" spans="2:16" s="46" customFormat="1" ht="12.75">
      <c r="B25" s="135"/>
      <c r="C25" s="86"/>
      <c r="D25" s="132"/>
      <c r="E25" s="132"/>
      <c r="F25" s="132"/>
      <c r="G25" s="132"/>
      <c r="H25" s="132"/>
      <c r="I25" s="132"/>
      <c r="J25" s="132"/>
      <c r="K25" s="132"/>
      <c r="L25" s="132"/>
      <c r="M25" s="132"/>
      <c r="N25" s="132"/>
      <c r="O25" s="132"/>
      <c r="P25" s="132"/>
    </row>
    <row r="26" spans="2:16" s="46" customFormat="1" ht="14.25">
      <c r="B26" s="57" t="s">
        <v>438</v>
      </c>
      <c r="C26" s="86"/>
      <c r="D26" s="132"/>
      <c r="E26" s="132"/>
      <c r="F26" s="132"/>
      <c r="G26" s="132"/>
      <c r="H26" s="132"/>
      <c r="I26" s="132"/>
      <c r="J26" s="132"/>
      <c r="K26" s="132"/>
      <c r="L26" s="132"/>
      <c r="M26" s="132"/>
      <c r="N26" s="132"/>
      <c r="O26" s="132"/>
      <c r="P26" s="132"/>
    </row>
    <row r="27" spans="2:16" s="46" customFormat="1" ht="12.75">
      <c r="B27" s="89" t="s">
        <v>138</v>
      </c>
      <c r="C27" s="90"/>
      <c r="D27" s="133">
        <v>0.187</v>
      </c>
      <c r="E27" s="133">
        <v>0.19500000000000001</v>
      </c>
      <c r="F27" s="133">
        <v>0.22</v>
      </c>
      <c r="G27" s="133">
        <v>0.221</v>
      </c>
      <c r="H27" s="133">
        <v>0.22700000000000001</v>
      </c>
      <c r="I27" s="133">
        <v>0.23899999999999999</v>
      </c>
      <c r="J27" s="133">
        <v>0.249</v>
      </c>
      <c r="K27" s="133">
        <v>0.23799999999999999</v>
      </c>
      <c r="L27" s="133">
        <v>0.249</v>
      </c>
      <c r="M27" s="133">
        <v>0.23899999999999999</v>
      </c>
      <c r="N27" s="133">
        <v>0.23899999999999999</v>
      </c>
      <c r="O27" s="133">
        <v>0.25</v>
      </c>
      <c r="P27" s="133">
        <v>0.26800000000000002</v>
      </c>
    </row>
    <row r="28" spans="2:16" s="46" customFormat="1" ht="12.75">
      <c r="B28" s="135" t="s">
        <v>139</v>
      </c>
      <c r="C28" s="86"/>
      <c r="D28" s="132">
        <v>0.312</v>
      </c>
      <c r="E28" s="132">
        <v>0.34300000000000003</v>
      </c>
      <c r="F28" s="132">
        <v>0.373</v>
      </c>
      <c r="G28" s="132">
        <v>0.41199999999999998</v>
      </c>
      <c r="H28" s="132">
        <v>0.374</v>
      </c>
      <c r="I28" s="132">
        <v>0.372</v>
      </c>
      <c r="J28" s="132">
        <v>0.437</v>
      </c>
      <c r="K28" s="132">
        <v>0.35199999999999998</v>
      </c>
      <c r="L28" s="132">
        <v>0.35199999999999998</v>
      </c>
      <c r="M28" s="132">
        <v>0.33900000000000002</v>
      </c>
      <c r="N28" s="132">
        <v>0.373</v>
      </c>
      <c r="O28" s="132">
        <v>0.376</v>
      </c>
      <c r="P28" s="132">
        <v>0.36499999999999999</v>
      </c>
    </row>
    <row r="29" spans="2:16" s="46" customFormat="1" ht="12.75">
      <c r="B29" s="135" t="s">
        <v>141</v>
      </c>
      <c r="C29" s="86"/>
      <c r="D29" s="132">
        <v>7.3999999999999996E-2</v>
      </c>
      <c r="E29" s="132">
        <v>0.06</v>
      </c>
      <c r="F29" s="132">
        <v>9.9000000000000005E-2</v>
      </c>
      <c r="G29" s="132">
        <v>9.6000000000000002E-2</v>
      </c>
      <c r="H29" s="132">
        <v>9.0999999999999998E-2</v>
      </c>
      <c r="I29" s="132">
        <v>9.4E-2</v>
      </c>
      <c r="J29" s="132">
        <v>9.4E-2</v>
      </c>
      <c r="K29" s="132">
        <v>6.9000000000000006E-2</v>
      </c>
      <c r="L29" s="132">
        <v>8.4000000000000005E-2</v>
      </c>
      <c r="M29" s="132">
        <v>6.6000000000000003E-2</v>
      </c>
      <c r="N29" s="132">
        <v>7.1999999999999995E-2</v>
      </c>
      <c r="O29" s="132">
        <v>0.09</v>
      </c>
      <c r="P29" s="132">
        <v>9.2999999999999999E-2</v>
      </c>
    </row>
    <row r="30" spans="2:16" s="46" customFormat="1" ht="12.75">
      <c r="B30" s="135" t="s">
        <v>142</v>
      </c>
      <c r="C30" s="86"/>
      <c r="D30" s="132">
        <v>7.2999999999999995E-2</v>
      </c>
      <c r="E30" s="132">
        <v>6.0999999999999999E-2</v>
      </c>
      <c r="F30" s="132">
        <v>6.5000000000000002E-2</v>
      </c>
      <c r="G30" s="132">
        <v>7.3999999999999996E-2</v>
      </c>
      <c r="H30" s="132">
        <v>6.8000000000000005E-2</v>
      </c>
      <c r="I30" s="132">
        <v>7.3999999999999996E-2</v>
      </c>
      <c r="J30" s="132">
        <v>5.8000000000000003E-2</v>
      </c>
      <c r="K30" s="132">
        <v>7.9000000000000001E-2</v>
      </c>
      <c r="L30" s="132">
        <v>9.7000000000000003E-2</v>
      </c>
      <c r="M30" s="132">
        <v>8.5000000000000006E-2</v>
      </c>
      <c r="N30" s="132">
        <v>7.5999999999999998E-2</v>
      </c>
      <c r="O30" s="132">
        <v>9.6000000000000002E-2</v>
      </c>
      <c r="P30" s="132">
        <v>0.109</v>
      </c>
    </row>
    <row r="31" spans="2:16" s="46" customFormat="1" ht="12.75">
      <c r="B31" s="92" t="s">
        <v>143</v>
      </c>
      <c r="C31" s="93"/>
      <c r="D31" s="134">
        <v>0.17100000000000001</v>
      </c>
      <c r="E31" s="134">
        <v>0.16</v>
      </c>
      <c r="F31" s="134">
        <v>0.2</v>
      </c>
      <c r="G31" s="134">
        <v>0.16800000000000001</v>
      </c>
      <c r="H31" s="134">
        <v>0.19800000000000001</v>
      </c>
      <c r="I31" s="134">
        <v>0.18</v>
      </c>
      <c r="J31" s="134">
        <v>0.17299999999999999</v>
      </c>
      <c r="K31" s="134">
        <v>0.2</v>
      </c>
      <c r="L31" s="134">
        <v>0.19800000000000001</v>
      </c>
      <c r="M31" s="134">
        <v>0.22600000000000001</v>
      </c>
      <c r="N31" s="134">
        <v>0.23300000000000001</v>
      </c>
      <c r="O31" s="134">
        <v>0.23699999999999999</v>
      </c>
      <c r="P31" s="134">
        <v>0.30099999999999999</v>
      </c>
    </row>
    <row r="32" spans="2:16" s="46" customFormat="1" ht="12.75">
      <c r="B32" s="135"/>
      <c r="C32" s="86"/>
      <c r="D32" s="132"/>
      <c r="E32" s="132"/>
      <c r="F32" s="132"/>
      <c r="G32" s="132"/>
      <c r="H32" s="132"/>
      <c r="I32" s="132"/>
      <c r="J32" s="132"/>
      <c r="K32" s="132"/>
      <c r="L32" s="132"/>
      <c r="M32" s="132"/>
      <c r="N32" s="132"/>
      <c r="O32" s="132"/>
      <c r="P32" s="132"/>
    </row>
    <row r="33" spans="2:16" s="46" customFormat="1" ht="12.75">
      <c r="B33" s="57" t="s">
        <v>439</v>
      </c>
      <c r="C33" s="86"/>
      <c r="D33" s="132"/>
      <c r="E33" s="132"/>
      <c r="F33" s="132"/>
      <c r="G33" s="132"/>
      <c r="H33" s="132"/>
      <c r="I33" s="132"/>
      <c r="J33" s="132"/>
      <c r="K33" s="132"/>
      <c r="L33" s="132"/>
      <c r="M33" s="132"/>
      <c r="N33" s="132"/>
      <c r="O33" s="132"/>
      <c r="P33" s="132"/>
    </row>
    <row r="34" spans="2:16" s="46" customFormat="1" ht="12.75">
      <c r="B34" s="89" t="s">
        <v>231</v>
      </c>
      <c r="C34" s="90"/>
      <c r="D34" s="133">
        <v>4.3999999999999997E-2</v>
      </c>
      <c r="E34" s="133">
        <v>4.8000000000000001E-2</v>
      </c>
      <c r="F34" s="133">
        <v>5.5E-2</v>
      </c>
      <c r="G34" s="133">
        <v>6.2E-2</v>
      </c>
      <c r="H34" s="133">
        <v>6.4000000000000001E-2</v>
      </c>
      <c r="I34" s="133">
        <v>6.8000000000000005E-2</v>
      </c>
      <c r="J34" s="133">
        <v>7.4999999999999997E-2</v>
      </c>
      <c r="K34" s="133">
        <v>6.7000000000000004E-2</v>
      </c>
      <c r="L34" s="133">
        <v>7.2999999999999995E-2</v>
      </c>
      <c r="M34" s="133">
        <v>6.9000000000000006E-2</v>
      </c>
      <c r="N34" s="133">
        <v>7.0999999999999994E-2</v>
      </c>
      <c r="O34" s="133">
        <v>0.08</v>
      </c>
      <c r="P34" s="133">
        <v>8.5999999999999993E-2</v>
      </c>
    </row>
    <row r="35" spans="2:16" s="46" customFormat="1" ht="12.75">
      <c r="B35" s="135" t="s">
        <v>232</v>
      </c>
      <c r="C35" s="86"/>
      <c r="D35" s="132">
        <v>0.34399999999999997</v>
      </c>
      <c r="E35" s="132">
        <v>0.435</v>
      </c>
      <c r="F35" s="132">
        <v>0.54100000000000004</v>
      </c>
      <c r="G35" s="132">
        <v>0.54500000000000004</v>
      </c>
      <c r="H35" s="132">
        <v>0.55200000000000005</v>
      </c>
      <c r="I35" s="132">
        <v>0.60599999999999998</v>
      </c>
      <c r="J35" s="132">
        <v>0.64900000000000002</v>
      </c>
      <c r="K35" s="132">
        <v>0.64500000000000002</v>
      </c>
      <c r="L35" s="132">
        <v>0.60599999999999998</v>
      </c>
      <c r="M35" s="132">
        <v>0.68600000000000005</v>
      </c>
      <c r="N35" s="132">
        <v>0.66400000000000003</v>
      </c>
      <c r="O35" s="132">
        <v>0.63100000000000001</v>
      </c>
      <c r="P35" s="132">
        <v>0.69699999999999995</v>
      </c>
    </row>
    <row r="36" spans="2:16" s="46" customFormat="1" ht="12.75">
      <c r="B36" s="92" t="s">
        <v>233</v>
      </c>
      <c r="C36" s="93"/>
      <c r="D36" s="134">
        <v>0.13200000000000001</v>
      </c>
      <c r="E36" s="134">
        <v>0.12</v>
      </c>
      <c r="F36" s="134">
        <v>0.12</v>
      </c>
      <c r="G36" s="134">
        <v>0.125</v>
      </c>
      <c r="H36" s="134">
        <v>0.13600000000000001</v>
      </c>
      <c r="I36" s="134">
        <v>0.152</v>
      </c>
      <c r="J36" s="134">
        <v>0.151</v>
      </c>
      <c r="K36" s="134">
        <v>0.13600000000000001</v>
      </c>
      <c r="L36" s="134">
        <v>0.14299999999999999</v>
      </c>
      <c r="M36" s="134">
        <v>0.14499999999999999</v>
      </c>
      <c r="N36" s="134">
        <v>0.14099999999999999</v>
      </c>
      <c r="O36" s="134">
        <v>0.153</v>
      </c>
      <c r="P36" s="134">
        <v>0.14599999999999999</v>
      </c>
    </row>
    <row r="37" spans="2:16" s="46" customFormat="1" ht="12.75">
      <c r="B37" s="135"/>
      <c r="C37" s="86"/>
      <c r="D37" s="132"/>
      <c r="E37" s="132"/>
      <c r="F37" s="132"/>
      <c r="G37" s="132"/>
      <c r="H37" s="132"/>
      <c r="I37" s="132"/>
      <c r="J37" s="132"/>
      <c r="K37" s="132"/>
      <c r="L37" s="132"/>
      <c r="M37" s="132"/>
      <c r="N37" s="132"/>
      <c r="O37" s="132"/>
      <c r="P37" s="132"/>
    </row>
    <row r="38" spans="2:16" s="46" customFormat="1" ht="12.75">
      <c r="B38" s="57" t="s">
        <v>234</v>
      </c>
      <c r="C38" s="137"/>
      <c r="D38" s="132"/>
      <c r="E38" s="132"/>
      <c r="F38" s="132"/>
      <c r="G38" s="132"/>
      <c r="H38" s="132"/>
      <c r="I38" s="132"/>
      <c r="J38" s="132"/>
      <c r="K38" s="132"/>
      <c r="L38" s="132"/>
      <c r="M38" s="132"/>
      <c r="N38" s="132"/>
      <c r="O38" s="132"/>
      <c r="P38" s="132"/>
    </row>
    <row r="39" spans="2:16" s="46" customFormat="1" ht="12.75">
      <c r="B39" s="199" t="s">
        <v>235</v>
      </c>
      <c r="C39" s="200"/>
      <c r="D39" s="133">
        <v>5.3999999999999999E-2</v>
      </c>
      <c r="E39" s="133">
        <v>3.7999999999999999E-2</v>
      </c>
      <c r="F39" s="133">
        <v>4.5999999999999999E-2</v>
      </c>
      <c r="G39" s="133">
        <v>4.3999999999999997E-2</v>
      </c>
      <c r="H39" s="133">
        <v>0.05</v>
      </c>
      <c r="I39" s="133">
        <v>0.05</v>
      </c>
      <c r="J39" s="133">
        <v>5.1999999999999998E-2</v>
      </c>
      <c r="K39" s="133">
        <v>4.4999999999999998E-2</v>
      </c>
      <c r="L39" s="133">
        <v>4.9000000000000002E-2</v>
      </c>
      <c r="M39" s="133">
        <v>4.4999999999999998E-2</v>
      </c>
      <c r="N39" s="133">
        <v>4.5999999999999999E-2</v>
      </c>
      <c r="O39" s="133">
        <v>5.3999999999999999E-2</v>
      </c>
      <c r="P39" s="133">
        <v>4.4999999999999998E-2</v>
      </c>
    </row>
    <row r="40" spans="2:16" s="46" customFormat="1" ht="12.75">
      <c r="B40" s="201" t="s">
        <v>236</v>
      </c>
      <c r="C40" s="202"/>
      <c r="D40" s="134">
        <v>0.17299999999999999</v>
      </c>
      <c r="E40" s="134">
        <v>0.19400000000000001</v>
      </c>
      <c r="F40" s="134">
        <v>0.23</v>
      </c>
      <c r="G40" s="134">
        <v>0.23799999999999999</v>
      </c>
      <c r="H40" s="134">
        <v>0.23899999999999999</v>
      </c>
      <c r="I40" s="134">
        <v>0.247</v>
      </c>
      <c r="J40" s="134">
        <v>0.26100000000000001</v>
      </c>
      <c r="K40" s="134">
        <v>0.251</v>
      </c>
      <c r="L40" s="134">
        <v>0.254</v>
      </c>
      <c r="M40" s="134">
        <v>0.255</v>
      </c>
      <c r="N40" s="134">
        <v>0.26100000000000001</v>
      </c>
      <c r="O40" s="134">
        <v>0.27200000000000002</v>
      </c>
      <c r="P40" s="134">
        <v>0.29799999999999999</v>
      </c>
    </row>
    <row r="41" spans="2:16" s="46" customFormat="1" ht="12.75">
      <c r="B41" s="203"/>
      <c r="C41" s="137"/>
      <c r="D41" s="132"/>
      <c r="E41" s="132"/>
      <c r="F41" s="132"/>
      <c r="G41" s="132"/>
      <c r="H41" s="132"/>
      <c r="I41" s="132"/>
      <c r="J41" s="132"/>
      <c r="K41" s="132"/>
      <c r="L41" s="132"/>
      <c r="M41" s="132"/>
      <c r="N41" s="132"/>
      <c r="O41" s="132"/>
      <c r="P41" s="132"/>
    </row>
    <row r="42" spans="2:16" s="46" customFormat="1" ht="14.25">
      <c r="B42" s="57" t="s">
        <v>352</v>
      </c>
      <c r="C42" s="204"/>
      <c r="D42" s="132"/>
      <c r="E42" s="132"/>
      <c r="F42" s="132"/>
      <c r="G42" s="132"/>
      <c r="H42" s="132"/>
      <c r="I42" s="132"/>
      <c r="J42" s="132"/>
      <c r="K42" s="132"/>
      <c r="L42" s="132"/>
      <c r="M42" s="132"/>
      <c r="N42" s="132"/>
      <c r="O42" s="132"/>
      <c r="P42" s="132"/>
    </row>
    <row r="43" spans="2:16" s="46" customFormat="1" ht="12.75">
      <c r="B43" s="199" t="s">
        <v>134</v>
      </c>
      <c r="C43" s="200"/>
      <c r="D43" s="133">
        <v>9.7000000000000003E-2</v>
      </c>
      <c r="E43" s="133">
        <v>9.5000000000000001E-2</v>
      </c>
      <c r="F43" s="133">
        <v>0.11700000000000001</v>
      </c>
      <c r="G43" s="133">
        <v>0.11799999999999999</v>
      </c>
      <c r="H43" s="133">
        <v>0.12</v>
      </c>
      <c r="I43" s="133">
        <v>0.12</v>
      </c>
      <c r="J43" s="133">
        <v>0.13100000000000001</v>
      </c>
      <c r="K43" s="133">
        <v>0.12</v>
      </c>
      <c r="L43" s="133">
        <v>0.13100000000000001</v>
      </c>
      <c r="M43" s="133">
        <v>0.122</v>
      </c>
      <c r="N43" s="133">
        <v>0.122</v>
      </c>
      <c r="O43" s="133">
        <v>0.127</v>
      </c>
      <c r="P43" s="133">
        <v>0.13100000000000001</v>
      </c>
    </row>
    <row r="44" spans="2:16" s="46" customFormat="1" ht="12.75">
      <c r="B44" s="201" t="s">
        <v>136</v>
      </c>
      <c r="C44" s="202"/>
      <c r="D44" s="134">
        <v>0.21267999708652496</v>
      </c>
      <c r="E44" s="134">
        <v>0.20781999826431274</v>
      </c>
      <c r="F44" s="134">
        <v>0.22405999898910522</v>
      </c>
      <c r="G44" s="134">
        <v>0.23375000059604645</v>
      </c>
      <c r="H44" s="134">
        <v>0.23341000080108643</v>
      </c>
      <c r="I44" s="134">
        <v>0.24714000523090363</v>
      </c>
      <c r="J44" s="134">
        <v>0.22966000437736511</v>
      </c>
      <c r="K44" s="134">
        <v>0.2267799973487854</v>
      </c>
      <c r="L44" s="134">
        <v>0.20340000092983246</v>
      </c>
      <c r="M44" s="134">
        <v>0.21727000176906586</v>
      </c>
      <c r="N44" s="134">
        <v>0.24023999273777008</v>
      </c>
      <c r="O44" s="134">
        <v>0.26003000140190125</v>
      </c>
      <c r="P44" s="134">
        <v>0.275409996509552</v>
      </c>
    </row>
    <row r="45" spans="2:16" s="46" customFormat="1" ht="12.75">
      <c r="B45" s="45"/>
      <c r="C45" s="45"/>
      <c r="D45" s="96"/>
      <c r="E45" s="96"/>
      <c r="F45" s="96"/>
      <c r="G45" s="96"/>
      <c r="H45" s="96"/>
      <c r="I45" s="96"/>
      <c r="J45" s="96"/>
      <c r="K45" s="96"/>
      <c r="L45" s="96"/>
      <c r="M45" s="96"/>
      <c r="N45" s="96"/>
      <c r="O45" s="96"/>
      <c r="P45" s="96"/>
    </row>
    <row r="46" spans="2:16" s="46" customFormat="1" ht="12.75">
      <c r="B46" s="57" t="s">
        <v>378</v>
      </c>
      <c r="C46" s="45"/>
      <c r="D46" s="96"/>
      <c r="E46" s="96"/>
      <c r="F46" s="96"/>
      <c r="G46" s="96"/>
      <c r="H46" s="96"/>
      <c r="I46" s="96"/>
      <c r="J46" s="96"/>
      <c r="K46" s="96"/>
      <c r="L46" s="96"/>
      <c r="M46" s="96"/>
      <c r="N46" s="96"/>
      <c r="O46" s="96"/>
      <c r="P46" s="96"/>
    </row>
    <row r="47" spans="2:16" s="46" customFormat="1" ht="12.75">
      <c r="B47" s="89" t="s">
        <v>379</v>
      </c>
      <c r="C47" s="90"/>
      <c r="D47" s="296">
        <v>732</v>
      </c>
      <c r="E47" s="296">
        <v>828</v>
      </c>
      <c r="F47" s="296">
        <v>877</v>
      </c>
      <c r="G47" s="296">
        <v>902</v>
      </c>
      <c r="H47" s="296">
        <v>933</v>
      </c>
      <c r="I47" s="296">
        <v>948</v>
      </c>
      <c r="J47" s="296">
        <v>988</v>
      </c>
      <c r="K47" s="296">
        <v>990</v>
      </c>
      <c r="L47" s="296">
        <v>1015</v>
      </c>
      <c r="M47" s="296">
        <v>1019</v>
      </c>
      <c r="N47" s="296">
        <v>1022</v>
      </c>
      <c r="O47" s="296">
        <v>1054</v>
      </c>
      <c r="P47" s="296">
        <v>1086</v>
      </c>
    </row>
    <row r="48" spans="2:16" s="46" customFormat="1" ht="12.75">
      <c r="B48" s="135" t="s">
        <v>380</v>
      </c>
      <c r="C48" s="86"/>
      <c r="D48" s="132">
        <v>0.18</v>
      </c>
      <c r="E48" s="132">
        <v>0.21</v>
      </c>
      <c r="F48" s="132">
        <v>0.20899999999999999</v>
      </c>
      <c r="G48" s="132">
        <v>0.20100000000000001</v>
      </c>
      <c r="H48" s="132">
        <v>0.20200000000000001</v>
      </c>
      <c r="I48" s="132">
        <v>0.2</v>
      </c>
      <c r="J48" s="132">
        <v>0.22</v>
      </c>
      <c r="K48" s="132">
        <v>0.187</v>
      </c>
      <c r="L48" s="132">
        <v>0.193</v>
      </c>
      <c r="M48" s="132">
        <v>0.2</v>
      </c>
      <c r="N48" s="132">
        <v>0.19700000000000001</v>
      </c>
      <c r="O48" s="132">
        <v>0.19500000000000001</v>
      </c>
      <c r="P48" s="132">
        <v>0.222</v>
      </c>
    </row>
    <row r="49" spans="2:16" s="46" customFormat="1" ht="14.25">
      <c r="B49" s="92" t="s">
        <v>440</v>
      </c>
      <c r="C49" s="93"/>
      <c r="D49" s="134">
        <v>5.0999999999999997E-2</v>
      </c>
      <c r="E49" s="134">
        <v>5.7000000000000002E-2</v>
      </c>
      <c r="F49" s="134">
        <v>8.1000000000000003E-2</v>
      </c>
      <c r="G49" s="134">
        <v>8.2000000000000003E-2</v>
      </c>
      <c r="H49" s="134">
        <v>7.9000000000000001E-2</v>
      </c>
      <c r="I49" s="134">
        <v>0.08</v>
      </c>
      <c r="J49" s="134">
        <v>9.7000000000000003E-2</v>
      </c>
      <c r="K49" s="134">
        <v>8.2000000000000003E-2</v>
      </c>
      <c r="L49" s="134">
        <v>8.3000000000000004E-2</v>
      </c>
      <c r="M49" s="134">
        <v>8.6999999999999994E-2</v>
      </c>
      <c r="N49" s="134">
        <v>8.4000000000000005E-2</v>
      </c>
      <c r="O49" s="134">
        <v>8.8999999999999996E-2</v>
      </c>
      <c r="P49" s="134">
        <v>9.0999999999999998E-2</v>
      </c>
    </row>
    <row r="50" spans="2:16" s="46" customFormat="1" ht="12.75">
      <c r="B50" s="45"/>
      <c r="C50" s="45"/>
      <c r="D50" s="45"/>
      <c r="E50" s="45"/>
      <c r="F50" s="45"/>
      <c r="G50" s="45"/>
      <c r="H50" s="45"/>
      <c r="I50" s="45"/>
      <c r="J50" s="45"/>
      <c r="K50" s="45"/>
      <c r="L50" s="45"/>
      <c r="M50" s="45"/>
      <c r="N50" s="45"/>
      <c r="O50" s="45"/>
      <c r="P50" s="45"/>
    </row>
    <row r="51" spans="2:16" s="45" customFormat="1" ht="12.75">
      <c r="B51" s="45" t="s">
        <v>102</v>
      </c>
    </row>
    <row r="52" spans="2:16" s="45" customFormat="1" ht="12.75">
      <c r="B52" s="45" t="s">
        <v>103</v>
      </c>
    </row>
    <row r="53" spans="2:16" s="45" customFormat="1" ht="12.75">
      <c r="B53" s="45" t="s">
        <v>441</v>
      </c>
    </row>
    <row r="54" spans="2:16" s="45" customFormat="1" ht="12.75">
      <c r="B54" s="45" t="s">
        <v>442</v>
      </c>
    </row>
    <row r="55" spans="2:16" s="46" customFormat="1" ht="12.75">
      <c r="B55" s="45" t="s">
        <v>443</v>
      </c>
    </row>
    <row r="56" spans="2:16" s="46" customFormat="1" ht="12.75"/>
    <row r="57" spans="2:16" s="46" customFormat="1" ht="12.75">
      <c r="B57" s="45" t="s">
        <v>101</v>
      </c>
    </row>
    <row r="58" spans="2:16" s="46" customFormat="1" ht="12.75"/>
    <row r="59" spans="2:16" s="46" customFormat="1" ht="12.75"/>
  </sheetData>
  <mergeCells count="2">
    <mergeCell ref="B6:C7"/>
    <mergeCell ref="D6:P6"/>
  </mergeCells>
  <pageMargins left="0.70866141732283472" right="0.70866141732283472" top="0.78740157480314965" bottom="0.78740157480314965" header="0.31496062992125984" footer="0.31496062992125984"/>
  <pageSetup paperSize="9"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9"/>
  </sheetPr>
  <dimension ref="A1:H50"/>
  <sheetViews>
    <sheetView showGridLines="0" zoomScaleNormal="100" workbookViewId="0"/>
  </sheetViews>
  <sheetFormatPr baseColWidth="10" defaultColWidth="10.7109375" defaultRowHeight="15"/>
  <cols>
    <col min="1" max="2" width="10.7109375" style="33"/>
    <col min="3" max="3" width="26.7109375" style="33" customWidth="1"/>
    <col min="4" max="6" width="10.7109375" style="33" customWidth="1"/>
    <col min="7" max="7" width="14.7109375" style="33" customWidth="1"/>
    <col min="8" max="8" width="7" style="33" bestFit="1" customWidth="1"/>
    <col min="9" max="16384" width="10.7109375" style="33"/>
  </cols>
  <sheetData>
    <row r="1" spans="1:8">
      <c r="A1" s="1"/>
      <c r="B1" s="1"/>
      <c r="C1" s="1"/>
      <c r="D1" s="1"/>
      <c r="E1" s="1"/>
      <c r="F1" s="1"/>
      <c r="G1" s="1"/>
    </row>
    <row r="2" spans="1:8" s="38" customFormat="1" ht="26.85" customHeight="1">
      <c r="A2" s="34"/>
      <c r="B2" s="286" t="s">
        <v>44</v>
      </c>
      <c r="C2" s="36" t="s">
        <v>45</v>
      </c>
      <c r="D2" s="37"/>
      <c r="E2" s="37"/>
      <c r="F2" s="37"/>
      <c r="G2" s="45"/>
      <c r="H2" s="46"/>
    </row>
    <row r="3" spans="1:8" ht="13.35" customHeight="1">
      <c r="A3" s="1"/>
      <c r="B3" s="1"/>
      <c r="C3" s="1"/>
      <c r="D3" s="1"/>
      <c r="E3" s="1"/>
      <c r="F3" s="1"/>
      <c r="G3" s="45"/>
      <c r="H3" s="46"/>
    </row>
    <row r="4" spans="1:8" ht="15" customHeight="1">
      <c r="A4" s="1"/>
      <c r="B4" s="287" t="s">
        <v>375</v>
      </c>
      <c r="C4" s="39"/>
      <c r="D4" s="39"/>
      <c r="E4" s="39"/>
      <c r="F4" s="39"/>
      <c r="G4" s="45"/>
      <c r="H4" s="46"/>
    </row>
    <row r="5" spans="1:8" ht="13.35" customHeight="1">
      <c r="A5" s="1"/>
      <c r="B5" s="1"/>
      <c r="C5" s="1"/>
      <c r="D5" s="1"/>
      <c r="E5" s="1"/>
      <c r="F5" s="1"/>
      <c r="G5" s="45"/>
      <c r="H5" s="46"/>
    </row>
    <row r="6" spans="1:8" s="46" customFormat="1" ht="25.9" customHeight="1">
      <c r="A6" s="42"/>
      <c r="B6" s="290" t="s">
        <v>383</v>
      </c>
      <c r="C6" s="291"/>
      <c r="D6" s="326" t="s">
        <v>106</v>
      </c>
      <c r="E6" s="326"/>
      <c r="F6" s="326"/>
      <c r="G6" s="212"/>
      <c r="H6" s="327"/>
    </row>
    <row r="7" spans="1:8" s="46" customFormat="1" ht="12.75">
      <c r="A7" s="42"/>
      <c r="B7" s="290"/>
      <c r="C7" s="291"/>
      <c r="D7" s="295">
        <v>2003</v>
      </c>
      <c r="E7" s="295">
        <v>2008</v>
      </c>
      <c r="F7" s="295">
        <v>2013</v>
      </c>
      <c r="G7" s="212"/>
      <c r="H7" s="327"/>
    </row>
    <row r="8" spans="1:8" s="46" customFormat="1" ht="12.75">
      <c r="A8" s="45"/>
      <c r="B8" s="55"/>
      <c r="C8" s="129"/>
      <c r="D8" s="45"/>
      <c r="E8" s="45"/>
      <c r="F8" s="45"/>
      <c r="G8" s="212"/>
      <c r="H8" s="327"/>
    </row>
    <row r="9" spans="1:8" s="46" customFormat="1" ht="12.75">
      <c r="A9" s="45"/>
      <c r="B9" s="78" t="s">
        <v>117</v>
      </c>
      <c r="C9" s="84"/>
      <c r="D9" s="131">
        <v>0.13367999999999999</v>
      </c>
      <c r="E9" s="131">
        <v>0.15866</v>
      </c>
      <c r="F9" s="131">
        <v>0.16735</v>
      </c>
      <c r="G9" s="45"/>
    </row>
    <row r="10" spans="1:8" s="46" customFormat="1" ht="12.75">
      <c r="A10" s="45"/>
      <c r="B10" s="57"/>
      <c r="C10" s="86"/>
      <c r="D10" s="132"/>
      <c r="E10" s="132"/>
      <c r="F10" s="132"/>
      <c r="G10" s="45"/>
    </row>
    <row r="11" spans="1:8" s="46" customFormat="1" ht="12.75">
      <c r="A11" s="45"/>
      <c r="B11" s="57" t="s">
        <v>118</v>
      </c>
      <c r="C11" s="86"/>
      <c r="D11" s="132"/>
      <c r="E11" s="132"/>
      <c r="F11" s="132"/>
      <c r="G11" s="45"/>
    </row>
    <row r="12" spans="1:8" s="46" customFormat="1" ht="12.75">
      <c r="A12" s="42"/>
      <c r="B12" s="89" t="s">
        <v>119</v>
      </c>
      <c r="C12" s="90"/>
      <c r="D12" s="133">
        <v>0.11910999999999999</v>
      </c>
      <c r="E12" s="133">
        <v>0.14546999999999999</v>
      </c>
      <c r="F12" s="133">
        <v>0.15198999999999999</v>
      </c>
      <c r="G12" s="45"/>
    </row>
    <row r="13" spans="1:8" s="148" customFormat="1" ht="12.75">
      <c r="A13" s="99"/>
      <c r="B13" s="92" t="s">
        <v>120</v>
      </c>
      <c r="C13" s="93"/>
      <c r="D13" s="134">
        <v>0.14631</v>
      </c>
      <c r="E13" s="134">
        <v>0.17019000000000001</v>
      </c>
      <c r="F13" s="134">
        <v>0.18074000000000001</v>
      </c>
      <c r="G13" s="45"/>
      <c r="H13" s="46"/>
    </row>
    <row r="14" spans="1:8" s="148" customFormat="1" ht="12.75">
      <c r="A14" s="99"/>
      <c r="B14" s="135"/>
      <c r="C14" s="86"/>
      <c r="D14" s="132"/>
      <c r="E14" s="132"/>
      <c r="F14" s="132"/>
      <c r="G14" s="45"/>
      <c r="H14" s="46"/>
    </row>
    <row r="15" spans="1:8" s="46" customFormat="1" ht="12.75">
      <c r="A15" s="42"/>
      <c r="B15" s="57" t="s">
        <v>121</v>
      </c>
      <c r="C15" s="86"/>
      <c r="D15" s="132"/>
      <c r="E15" s="132"/>
      <c r="F15" s="132"/>
      <c r="G15" s="45"/>
    </row>
    <row r="16" spans="1:8" s="46" customFormat="1" ht="12.75">
      <c r="A16" s="42"/>
      <c r="B16" s="89" t="s">
        <v>122</v>
      </c>
      <c r="C16" s="90"/>
      <c r="D16" s="133">
        <v>0.11656</v>
      </c>
      <c r="E16" s="133">
        <v>0.15676999999999999</v>
      </c>
      <c r="F16" s="133">
        <v>0.15562999999999999</v>
      </c>
      <c r="G16" s="45"/>
    </row>
    <row r="17" spans="1:8" s="46" customFormat="1" ht="12.75">
      <c r="A17" s="45"/>
      <c r="B17" s="135" t="s">
        <v>123</v>
      </c>
      <c r="C17" s="86"/>
      <c r="D17" s="132">
        <v>0.21707000000000001</v>
      </c>
      <c r="E17" s="132">
        <v>0.21847</v>
      </c>
      <c r="F17" s="132">
        <v>0.23810999999999999</v>
      </c>
      <c r="G17" s="45"/>
    </row>
    <row r="18" spans="1:8" s="148" customFormat="1" ht="12.75">
      <c r="A18" s="99"/>
      <c r="B18" s="135" t="s">
        <v>124</v>
      </c>
      <c r="C18" s="86"/>
      <c r="D18" s="132">
        <v>0.12640999999999999</v>
      </c>
      <c r="E18" s="132">
        <v>0.1396</v>
      </c>
      <c r="F18" s="132">
        <v>0.14724999999999999</v>
      </c>
      <c r="G18" s="45"/>
      <c r="H18" s="46"/>
    </row>
    <row r="19" spans="1:8" s="46" customFormat="1" ht="12.75">
      <c r="A19" s="42"/>
      <c r="B19" s="135" t="s">
        <v>125</v>
      </c>
      <c r="C19" s="86"/>
      <c r="D19" s="132">
        <v>0.12867000000000001</v>
      </c>
      <c r="E19" s="132">
        <v>0.1802</v>
      </c>
      <c r="F19" s="132">
        <v>0.16522000000000001</v>
      </c>
      <c r="G19" s="45"/>
    </row>
    <row r="20" spans="1:8" s="46" customFormat="1" ht="12.75">
      <c r="A20" s="42"/>
      <c r="B20" s="92" t="s">
        <v>126</v>
      </c>
      <c r="C20" s="93"/>
      <c r="D20" s="134">
        <v>0.13347000000000001</v>
      </c>
      <c r="E20" s="134">
        <v>0.14868000000000001</v>
      </c>
      <c r="F20" s="134">
        <v>0.18417</v>
      </c>
      <c r="G20" s="45"/>
    </row>
    <row r="21" spans="1:8" s="46" customFormat="1" ht="12.75">
      <c r="A21" s="42"/>
      <c r="B21" s="135"/>
      <c r="C21" s="86"/>
      <c r="D21" s="132"/>
      <c r="E21" s="132"/>
      <c r="F21" s="132"/>
      <c r="G21" s="45"/>
    </row>
    <row r="22" spans="1:8" s="46" customFormat="1" ht="12.75">
      <c r="A22" s="42"/>
      <c r="B22" s="57" t="s">
        <v>137</v>
      </c>
      <c r="C22" s="86"/>
      <c r="D22" s="132"/>
      <c r="E22" s="132"/>
      <c r="F22" s="132"/>
      <c r="G22" s="45"/>
    </row>
    <row r="23" spans="1:8" s="46" customFormat="1" ht="12.75">
      <c r="A23" s="45"/>
      <c r="B23" s="89" t="s">
        <v>138</v>
      </c>
      <c r="C23" s="90"/>
      <c r="D23" s="133">
        <v>0.28832999999999998</v>
      </c>
      <c r="E23" s="133">
        <v>0.29389999999999999</v>
      </c>
      <c r="F23" s="133">
        <v>0.31913000000000002</v>
      </c>
      <c r="G23" s="45"/>
    </row>
    <row r="24" spans="1:8" s="148" customFormat="1" ht="12.75">
      <c r="A24" s="99"/>
      <c r="B24" s="135" t="s">
        <v>139</v>
      </c>
      <c r="C24" s="86"/>
      <c r="D24" s="132">
        <v>0.33956999999999998</v>
      </c>
      <c r="E24" s="132">
        <v>0.41521000000000002</v>
      </c>
      <c r="F24" s="132">
        <v>0.42727999999999999</v>
      </c>
      <c r="G24" s="45"/>
      <c r="H24" s="46"/>
    </row>
    <row r="25" spans="1:8" s="46" customFormat="1" ht="12.75">
      <c r="A25" s="42"/>
      <c r="B25" s="135" t="s">
        <v>141</v>
      </c>
      <c r="C25" s="86"/>
      <c r="D25" s="132">
        <v>7.7560000000000004E-2</v>
      </c>
      <c r="E25" s="132">
        <v>0.13167000000000001</v>
      </c>
      <c r="F25" s="132">
        <v>0.13457</v>
      </c>
      <c r="G25" s="45"/>
    </row>
    <row r="26" spans="1:8" s="46" customFormat="1" ht="12.75">
      <c r="A26" s="42"/>
      <c r="B26" s="135" t="s">
        <v>142</v>
      </c>
      <c r="C26" s="86"/>
      <c r="D26" s="132">
        <v>6.3740000000000005E-2</v>
      </c>
      <c r="E26" s="132">
        <v>8.9340000000000003E-2</v>
      </c>
      <c r="F26" s="132">
        <v>9.1829999999999995E-2</v>
      </c>
      <c r="G26" s="45"/>
    </row>
    <row r="27" spans="1:8" s="46" customFormat="1" ht="12.75">
      <c r="A27" s="42"/>
      <c r="B27" s="92" t="s">
        <v>143</v>
      </c>
      <c r="C27" s="93"/>
      <c r="D27" s="134">
        <v>7.9070000000000001E-2</v>
      </c>
      <c r="E27" s="134">
        <v>0.14368</v>
      </c>
      <c r="F27" s="134">
        <v>0.11795</v>
      </c>
      <c r="G27" s="45"/>
    </row>
    <row r="28" spans="1:8" s="46" customFormat="1" ht="12.75">
      <c r="A28" s="42"/>
      <c r="B28" s="135"/>
      <c r="C28" s="86"/>
      <c r="D28" s="132"/>
      <c r="E28" s="132"/>
      <c r="F28" s="132"/>
      <c r="G28" s="45"/>
    </row>
    <row r="29" spans="1:8" s="46" customFormat="1" ht="12.75">
      <c r="A29" s="45"/>
      <c r="B29" s="57" t="s">
        <v>230</v>
      </c>
      <c r="C29" s="86"/>
      <c r="D29" s="132"/>
      <c r="E29" s="132"/>
      <c r="F29" s="132"/>
      <c r="G29" s="45"/>
    </row>
    <row r="30" spans="1:8" s="148" customFormat="1" ht="12.75">
      <c r="A30" s="99"/>
      <c r="B30" s="89" t="s">
        <v>231</v>
      </c>
      <c r="C30" s="90"/>
      <c r="D30" s="133">
        <v>6.6720000000000002E-2</v>
      </c>
      <c r="E30" s="133">
        <v>7.0889999999999995E-2</v>
      </c>
      <c r="F30" s="133">
        <v>7.8530000000000003E-2</v>
      </c>
      <c r="G30" s="45"/>
      <c r="H30" s="46"/>
    </row>
    <row r="31" spans="1:8" s="46" customFormat="1" ht="12.75">
      <c r="A31" s="42"/>
      <c r="B31" s="135" t="s">
        <v>232</v>
      </c>
      <c r="C31" s="86"/>
      <c r="D31" s="132">
        <v>0.43978</v>
      </c>
      <c r="E31" s="132">
        <v>0.70772000000000002</v>
      </c>
      <c r="F31" s="132">
        <v>0.72694999999999999</v>
      </c>
      <c r="G31" s="45"/>
    </row>
    <row r="32" spans="1:8" s="46" customFormat="1" ht="12.75">
      <c r="A32" s="42"/>
      <c r="B32" s="92" t="s">
        <v>233</v>
      </c>
      <c r="C32" s="93"/>
      <c r="D32" s="134">
        <v>0.14459</v>
      </c>
      <c r="E32" s="134">
        <v>0.15853999999999999</v>
      </c>
      <c r="F32" s="134">
        <v>0.20247999999999999</v>
      </c>
      <c r="G32" s="45"/>
    </row>
    <row r="33" spans="1:8" s="46" customFormat="1" ht="12.75" customHeight="1">
      <c r="A33" s="42"/>
      <c r="B33" s="135"/>
      <c r="C33" s="86"/>
      <c r="D33" s="132"/>
      <c r="E33" s="132"/>
      <c r="F33" s="132"/>
      <c r="G33" s="45"/>
    </row>
    <row r="34" spans="1:8" s="148" customFormat="1" ht="14.25" customHeight="1">
      <c r="A34" s="58"/>
      <c r="B34" s="57" t="s">
        <v>234</v>
      </c>
      <c r="C34" s="137"/>
      <c r="D34" s="132"/>
      <c r="E34" s="132"/>
      <c r="F34" s="132"/>
      <c r="G34" s="45"/>
      <c r="H34" s="46"/>
    </row>
    <row r="35" spans="1:8" s="46" customFormat="1" ht="12.75">
      <c r="A35" s="45"/>
      <c r="B35" s="199" t="s">
        <v>235</v>
      </c>
      <c r="C35" s="200"/>
      <c r="D35" s="133">
        <v>2.8379999999999999E-2</v>
      </c>
      <c r="E35" s="133">
        <v>3.4930000000000003E-2</v>
      </c>
      <c r="F35" s="133">
        <v>3.696E-2</v>
      </c>
      <c r="G35" s="45"/>
    </row>
    <row r="36" spans="1:8" s="46" customFormat="1" ht="12.75">
      <c r="A36" s="45"/>
      <c r="B36" s="201" t="s">
        <v>236</v>
      </c>
      <c r="C36" s="202"/>
      <c r="D36" s="134">
        <v>0.25788</v>
      </c>
      <c r="E36" s="134">
        <v>0.30109999999999998</v>
      </c>
      <c r="F36" s="134">
        <v>0.31608999999999998</v>
      </c>
      <c r="G36" s="45"/>
    </row>
    <row r="37" spans="1:8" s="46" customFormat="1" ht="12.75">
      <c r="A37" s="45"/>
      <c r="B37" s="203"/>
      <c r="C37" s="137"/>
      <c r="D37" s="132"/>
      <c r="E37" s="132"/>
      <c r="F37" s="132"/>
      <c r="G37" s="45"/>
    </row>
    <row r="38" spans="1:8" s="46" customFormat="1" ht="12.75">
      <c r="A38" s="45"/>
      <c r="B38" s="57" t="s">
        <v>288</v>
      </c>
      <c r="C38" s="204"/>
      <c r="D38" s="132"/>
      <c r="E38" s="132"/>
      <c r="F38" s="132"/>
      <c r="G38" s="45"/>
    </row>
    <row r="39" spans="1:8" s="46" customFormat="1" ht="12.75">
      <c r="A39" s="45"/>
      <c r="B39" s="199" t="s">
        <v>353</v>
      </c>
      <c r="C39" s="200"/>
      <c r="D39" s="133">
        <v>0.13044</v>
      </c>
      <c r="E39" s="133">
        <v>0.15528</v>
      </c>
      <c r="F39" s="133">
        <v>0.1646</v>
      </c>
      <c r="G39" s="45"/>
    </row>
    <row r="40" spans="1:8" s="46" customFormat="1" ht="12.75">
      <c r="A40" s="45"/>
      <c r="B40" s="201" t="s">
        <v>444</v>
      </c>
      <c r="C40" s="202"/>
      <c r="D40" s="134">
        <v>0.28305000000000002</v>
      </c>
      <c r="E40" s="134">
        <v>0.31783</v>
      </c>
      <c r="F40" s="134">
        <v>0.28804999999999997</v>
      </c>
      <c r="G40" s="45"/>
    </row>
    <row r="41" spans="1:8" s="46" customFormat="1" ht="12.75">
      <c r="A41" s="45"/>
      <c r="B41" s="45"/>
      <c r="C41" s="45"/>
      <c r="D41" s="96"/>
      <c r="E41" s="96"/>
      <c r="F41" s="96"/>
      <c r="G41" s="45"/>
    </row>
    <row r="42" spans="1:8" s="46" customFormat="1" ht="12.75">
      <c r="A42" s="45"/>
      <c r="B42" s="57" t="s">
        <v>378</v>
      </c>
      <c r="C42" s="45"/>
      <c r="D42" s="96"/>
      <c r="E42" s="96"/>
      <c r="F42" s="96"/>
      <c r="G42" s="45"/>
    </row>
    <row r="43" spans="1:8" s="46" customFormat="1" ht="12.75">
      <c r="A43" s="45"/>
      <c r="B43" s="89" t="s">
        <v>379</v>
      </c>
      <c r="C43" s="90"/>
      <c r="D43" s="296">
        <v>1016.9</v>
      </c>
      <c r="E43" s="296">
        <v>1052</v>
      </c>
      <c r="F43" s="296">
        <v>1189</v>
      </c>
      <c r="G43" s="45"/>
    </row>
    <row r="44" spans="1:8" s="46" customFormat="1" ht="12.75">
      <c r="A44" s="45"/>
      <c r="B44" s="92" t="s">
        <v>380</v>
      </c>
      <c r="C44" s="93"/>
      <c r="D44" s="134">
        <v>0.21711</v>
      </c>
      <c r="E44" s="134">
        <v>0.2271</v>
      </c>
      <c r="F44" s="134">
        <v>0.22481999999999999</v>
      </c>
      <c r="G44" s="45"/>
    </row>
    <row r="45" spans="1:8" s="46" customFormat="1" ht="12.75">
      <c r="A45" s="45"/>
      <c r="B45" s="45"/>
      <c r="C45" s="45"/>
      <c r="D45" s="45"/>
      <c r="E45" s="45"/>
      <c r="F45" s="45"/>
      <c r="G45" s="45"/>
    </row>
    <row r="46" spans="1:8" s="46" customFormat="1" ht="12.75">
      <c r="A46" s="45"/>
      <c r="B46" s="66" t="s">
        <v>107</v>
      </c>
      <c r="C46" s="45"/>
      <c r="D46" s="45"/>
      <c r="E46" s="45"/>
      <c r="F46" s="45"/>
      <c r="G46" s="45"/>
    </row>
    <row r="47" spans="1:8" s="46" customFormat="1" ht="12.75">
      <c r="A47" s="45"/>
      <c r="B47" s="212"/>
      <c r="C47" s="212"/>
      <c r="D47" s="212"/>
      <c r="E47" s="212"/>
      <c r="F47" s="212"/>
      <c r="G47" s="45"/>
    </row>
    <row r="48" spans="1:8" s="46" customFormat="1" ht="12.75">
      <c r="B48" s="45" t="s">
        <v>445</v>
      </c>
      <c r="C48" s="327"/>
      <c r="D48" s="327"/>
      <c r="E48" s="327"/>
      <c r="F48" s="327"/>
    </row>
    <row r="49" s="46" customFormat="1" ht="12.75"/>
    <row r="50" s="46" customFormat="1" ht="12.75"/>
  </sheetData>
  <mergeCells count="2">
    <mergeCell ref="B6:C7"/>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9"/>
    <pageSetUpPr fitToPage="1"/>
  </sheetPr>
  <dimension ref="A1:K41"/>
  <sheetViews>
    <sheetView showGridLines="0" zoomScaleNormal="100" workbookViewId="0"/>
  </sheetViews>
  <sheetFormatPr baseColWidth="10" defaultRowHeight="15"/>
  <cols>
    <col min="1" max="1" width="11.42578125" style="2"/>
    <col min="2" max="2" width="10.7109375" style="2" customWidth="1"/>
    <col min="3" max="3" width="24" style="2" customWidth="1"/>
    <col min="4" max="16384" width="11.42578125" style="2"/>
  </cols>
  <sheetData>
    <row r="1" spans="1:11">
      <c r="A1" s="1"/>
      <c r="B1" s="1"/>
      <c r="C1" s="1"/>
      <c r="D1" s="1"/>
      <c r="E1" s="1"/>
      <c r="F1" s="1"/>
      <c r="G1" s="1"/>
      <c r="H1" s="1"/>
      <c r="I1" s="1"/>
      <c r="J1" s="1"/>
      <c r="K1" s="1"/>
    </row>
    <row r="2" spans="1:11" ht="26.25">
      <c r="A2" s="34"/>
      <c r="B2" s="286" t="s">
        <v>46</v>
      </c>
      <c r="C2" s="36" t="s">
        <v>47</v>
      </c>
      <c r="D2" s="37"/>
      <c r="E2" s="37"/>
      <c r="F2" s="37"/>
      <c r="G2" s="37"/>
      <c r="H2" s="37"/>
      <c r="I2" s="37"/>
      <c r="J2" s="37"/>
      <c r="K2" s="37"/>
    </row>
    <row r="3" spans="1:11">
      <c r="A3" s="1"/>
      <c r="B3" s="1"/>
      <c r="C3" s="1"/>
      <c r="D3" s="1"/>
      <c r="E3" s="1"/>
      <c r="F3" s="1"/>
      <c r="G3" s="1"/>
      <c r="H3" s="1"/>
      <c r="I3" s="1"/>
      <c r="J3" s="1"/>
      <c r="K3" s="1"/>
    </row>
    <row r="4" spans="1:11">
      <c r="A4" s="1"/>
      <c r="B4" s="328" t="s">
        <v>446</v>
      </c>
      <c r="C4" s="288"/>
      <c r="D4" s="288"/>
      <c r="E4" s="288"/>
      <c r="F4" s="289"/>
      <c r="G4" s="289"/>
      <c r="H4" s="1"/>
      <c r="I4" s="1"/>
      <c r="J4" s="1"/>
      <c r="K4" s="1"/>
    </row>
    <row r="5" spans="1:11">
      <c r="A5" s="1"/>
      <c r="B5" s="1"/>
      <c r="C5" s="1"/>
      <c r="D5" s="1"/>
      <c r="E5" s="1"/>
      <c r="F5" s="1"/>
      <c r="G5" s="1"/>
      <c r="H5" s="1"/>
      <c r="I5" s="1"/>
      <c r="J5" s="1"/>
      <c r="K5" s="1"/>
    </row>
    <row r="6" spans="1:11">
      <c r="A6" s="42"/>
      <c r="B6" s="329" t="s">
        <v>447</v>
      </c>
      <c r="C6" s="330"/>
      <c r="D6" s="292" t="s">
        <v>377</v>
      </c>
      <c r="E6" s="293"/>
      <c r="F6" s="293"/>
      <c r="G6" s="293"/>
      <c r="H6" s="293"/>
      <c r="I6" s="293"/>
      <c r="J6" s="293"/>
      <c r="K6" s="294"/>
    </row>
    <row r="7" spans="1:11" ht="22.5" customHeight="1">
      <c r="A7" s="42"/>
      <c r="B7" s="329"/>
      <c r="C7" s="330"/>
      <c r="D7" s="295">
        <v>2008</v>
      </c>
      <c r="E7" s="295">
        <v>2009</v>
      </c>
      <c r="F7" s="295">
        <v>2010</v>
      </c>
      <c r="G7" s="295">
        <v>2011</v>
      </c>
      <c r="H7" s="295">
        <v>2012</v>
      </c>
      <c r="I7" s="295">
        <v>2013</v>
      </c>
      <c r="J7" s="295">
        <v>2014</v>
      </c>
      <c r="K7" s="295">
        <v>2015</v>
      </c>
    </row>
    <row r="8" spans="1:11">
      <c r="A8" s="45"/>
      <c r="B8" s="55"/>
      <c r="C8" s="323"/>
      <c r="D8" s="58"/>
      <c r="E8" s="58"/>
      <c r="F8" s="58"/>
      <c r="G8" s="58"/>
      <c r="H8" s="243"/>
      <c r="I8" s="243"/>
      <c r="J8" s="243"/>
      <c r="K8" s="243"/>
    </row>
    <row r="9" spans="1:11">
      <c r="A9" s="45"/>
      <c r="B9" s="78" t="s">
        <v>117</v>
      </c>
      <c r="C9" s="84"/>
      <c r="D9" s="331">
        <v>0.24100000000000002</v>
      </c>
      <c r="E9" s="331">
        <v>0.24199999999999999</v>
      </c>
      <c r="F9" s="331">
        <v>0.251</v>
      </c>
      <c r="G9" s="331">
        <v>0.24299999999999999</v>
      </c>
      <c r="H9" s="331">
        <v>0.24399999999999999</v>
      </c>
      <c r="I9" s="331">
        <v>0.25</v>
      </c>
      <c r="J9" s="331">
        <v>0.251</v>
      </c>
      <c r="K9" s="331">
        <v>0.253</v>
      </c>
    </row>
    <row r="10" spans="1:11">
      <c r="A10" s="45"/>
      <c r="B10" s="57"/>
      <c r="C10" s="86"/>
      <c r="D10" s="332"/>
      <c r="E10" s="332"/>
      <c r="F10" s="332"/>
      <c r="G10" s="332"/>
      <c r="H10" s="332"/>
      <c r="I10" s="332"/>
      <c r="J10" s="332"/>
      <c r="K10" s="332"/>
    </row>
    <row r="11" spans="1:11">
      <c r="A11" s="45"/>
      <c r="B11" s="57" t="s">
        <v>118</v>
      </c>
      <c r="C11" s="86"/>
      <c r="D11" s="332"/>
      <c r="E11" s="332"/>
      <c r="F11" s="332"/>
      <c r="G11" s="332"/>
      <c r="H11" s="332"/>
      <c r="I11" s="332"/>
      <c r="J11" s="332"/>
      <c r="K11" s="332"/>
    </row>
    <row r="12" spans="1:11">
      <c r="A12" s="45"/>
      <c r="B12" s="89" t="s">
        <v>119</v>
      </c>
      <c r="C12" s="90"/>
      <c r="D12" s="333">
        <v>0.23199999999999998</v>
      </c>
      <c r="E12" s="333">
        <v>0.23399999999999999</v>
      </c>
      <c r="F12" s="333">
        <v>0.24199999999999999</v>
      </c>
      <c r="G12" s="333">
        <v>0.23100000000000001</v>
      </c>
      <c r="H12" s="333">
        <v>0.23</v>
      </c>
      <c r="I12" s="333">
        <v>0.24100000000000002</v>
      </c>
      <c r="J12" s="333">
        <v>0.24199999999999999</v>
      </c>
      <c r="K12" s="333">
        <v>0.23899999999999999</v>
      </c>
    </row>
    <row r="13" spans="1:11">
      <c r="A13" s="45"/>
      <c r="B13" s="92" t="s">
        <v>120</v>
      </c>
      <c r="C13" s="93"/>
      <c r="D13" s="334">
        <v>0.25</v>
      </c>
      <c r="E13" s="334">
        <v>0.251</v>
      </c>
      <c r="F13" s="334">
        <v>0.26</v>
      </c>
      <c r="G13" s="334">
        <v>0.254</v>
      </c>
      <c r="H13" s="334">
        <v>0.25800000000000001</v>
      </c>
      <c r="I13" s="334">
        <v>0.25800000000000001</v>
      </c>
      <c r="J13" s="334">
        <v>0.26</v>
      </c>
      <c r="K13" s="334">
        <v>0.26700000000000002</v>
      </c>
    </row>
    <row r="14" spans="1:11">
      <c r="A14" s="45"/>
      <c r="B14" s="135"/>
      <c r="C14" s="86"/>
      <c r="D14" s="332"/>
      <c r="E14" s="332"/>
      <c r="F14" s="332"/>
      <c r="G14" s="332"/>
      <c r="H14" s="332"/>
      <c r="I14" s="332"/>
      <c r="J14" s="332"/>
      <c r="K14" s="332"/>
    </row>
    <row r="15" spans="1:11">
      <c r="A15" s="45"/>
      <c r="B15" s="57" t="s">
        <v>121</v>
      </c>
      <c r="C15" s="86"/>
      <c r="D15" s="332"/>
      <c r="E15" s="332"/>
      <c r="F15" s="332"/>
      <c r="G15" s="332"/>
      <c r="H15" s="332"/>
      <c r="I15" s="332"/>
      <c r="J15" s="332"/>
      <c r="K15" s="332"/>
    </row>
    <row r="16" spans="1:11">
      <c r="A16" s="45"/>
      <c r="B16" s="89" t="s">
        <v>448</v>
      </c>
      <c r="C16" s="89"/>
      <c r="D16" s="333">
        <v>0.30499999999999999</v>
      </c>
      <c r="E16" s="333">
        <v>0.32800000000000001</v>
      </c>
      <c r="F16" s="333">
        <v>0.33</v>
      </c>
      <c r="G16" s="333">
        <v>0.308</v>
      </c>
      <c r="H16" s="333">
        <v>0.30399999999999999</v>
      </c>
      <c r="I16" s="333">
        <v>0.30199999999999999</v>
      </c>
      <c r="J16" s="333">
        <v>0.313</v>
      </c>
      <c r="K16" s="333">
        <v>0.32600000000000001</v>
      </c>
    </row>
    <row r="17" spans="1:11">
      <c r="A17" s="45"/>
      <c r="B17" s="135" t="s">
        <v>123</v>
      </c>
      <c r="C17" s="135"/>
      <c r="D17" s="335">
        <v>0.311</v>
      </c>
      <c r="E17" s="335">
        <v>0.30399999999999999</v>
      </c>
      <c r="F17" s="335">
        <v>0.30599999999999999</v>
      </c>
      <c r="G17" s="335">
        <v>0.30199999999999999</v>
      </c>
      <c r="H17" s="335">
        <v>0.28799999999999998</v>
      </c>
      <c r="I17" s="335">
        <v>0.30399999999999999</v>
      </c>
      <c r="J17" s="335">
        <v>0.307</v>
      </c>
      <c r="K17" s="335">
        <v>0.318</v>
      </c>
    </row>
    <row r="18" spans="1:11">
      <c r="A18" s="45"/>
      <c r="B18" s="135" t="s">
        <v>124</v>
      </c>
      <c r="C18" s="135"/>
      <c r="D18" s="335">
        <v>0.22900000000000001</v>
      </c>
      <c r="E18" s="335">
        <v>0.23100000000000001</v>
      </c>
      <c r="F18" s="335">
        <v>0.24199999999999999</v>
      </c>
      <c r="G18" s="335">
        <v>0.23</v>
      </c>
      <c r="H18" s="335">
        <v>0.23599999999999999</v>
      </c>
      <c r="I18" s="335">
        <v>0.24099999999999999</v>
      </c>
      <c r="J18" s="335">
        <v>0.23899999999999999</v>
      </c>
      <c r="K18" s="335">
        <v>0.24199999999999999</v>
      </c>
    </row>
    <row r="19" spans="1:11">
      <c r="A19" s="45"/>
      <c r="B19" s="135" t="s">
        <v>125</v>
      </c>
      <c r="C19" s="135"/>
      <c r="D19" s="335">
        <v>0.27500000000000002</v>
      </c>
      <c r="E19" s="335">
        <v>0.27200000000000002</v>
      </c>
      <c r="F19" s="335">
        <v>0.29699999999999999</v>
      </c>
      <c r="G19" s="335">
        <v>0.29499999999999998</v>
      </c>
      <c r="H19" s="335">
        <v>0.29699999999999999</v>
      </c>
      <c r="I19" s="335">
        <v>0.29699999999999999</v>
      </c>
      <c r="J19" s="335">
        <v>0.29799999999999999</v>
      </c>
      <c r="K19" s="335">
        <v>0.245</v>
      </c>
    </row>
    <row r="20" spans="1:11">
      <c r="A20" s="45"/>
      <c r="B20" s="92" t="s">
        <v>449</v>
      </c>
      <c r="C20" s="92"/>
      <c r="D20" s="334">
        <v>0.161</v>
      </c>
      <c r="E20" s="334">
        <v>0.152</v>
      </c>
      <c r="F20" s="334">
        <v>0.154</v>
      </c>
      <c r="G20" s="334">
        <v>0.159</v>
      </c>
      <c r="H20" s="334">
        <v>0.16</v>
      </c>
      <c r="I20" s="334">
        <v>0.17299999999999999</v>
      </c>
      <c r="J20" s="334">
        <v>0.17499999999999999</v>
      </c>
      <c r="K20" s="334">
        <v>0.188</v>
      </c>
    </row>
    <row r="21" spans="1:11">
      <c r="A21" s="45"/>
      <c r="B21" s="135"/>
      <c r="C21" s="86"/>
      <c r="D21" s="332"/>
      <c r="E21" s="332"/>
      <c r="F21" s="332"/>
      <c r="G21" s="332"/>
      <c r="H21" s="332"/>
      <c r="I21" s="332"/>
      <c r="J21" s="332"/>
      <c r="K21" s="332"/>
    </row>
    <row r="22" spans="1:11">
      <c r="A22" s="45"/>
      <c r="B22" s="57" t="s">
        <v>137</v>
      </c>
      <c r="C22" s="86"/>
      <c r="D22" s="332"/>
      <c r="E22" s="332"/>
      <c r="F22" s="332"/>
      <c r="G22" s="332"/>
      <c r="H22" s="332"/>
      <c r="I22" s="332"/>
      <c r="J22" s="332"/>
      <c r="K22" s="332"/>
    </row>
    <row r="23" spans="1:11">
      <c r="A23" s="45"/>
      <c r="B23" s="89" t="s">
        <v>138</v>
      </c>
      <c r="C23" s="90"/>
      <c r="D23" s="333">
        <v>0.34399999999999997</v>
      </c>
      <c r="E23" s="333">
        <v>0.35799999999999998</v>
      </c>
      <c r="F23" s="333">
        <v>0.377</v>
      </c>
      <c r="G23" s="333">
        <v>0.372</v>
      </c>
      <c r="H23" s="333">
        <v>0.36199999999999999</v>
      </c>
      <c r="I23" s="333">
        <v>0.372</v>
      </c>
      <c r="J23" s="333">
        <v>0.37</v>
      </c>
      <c r="K23" s="333">
        <v>0.374</v>
      </c>
    </row>
    <row r="24" spans="1:11">
      <c r="A24" s="45"/>
      <c r="B24" s="135" t="s">
        <v>139</v>
      </c>
      <c r="C24" s="86"/>
      <c r="D24" s="335">
        <v>0.60499999999999998</v>
      </c>
      <c r="E24" s="335">
        <v>0.60899999999999999</v>
      </c>
      <c r="F24" s="335">
        <v>0.61399999999999999</v>
      </c>
      <c r="G24" s="335">
        <v>0.58200000000000007</v>
      </c>
      <c r="H24" s="335">
        <v>0.56799999999999995</v>
      </c>
      <c r="I24" s="335">
        <v>0.502</v>
      </c>
      <c r="J24" s="335">
        <v>0.52200000000000002</v>
      </c>
      <c r="K24" s="335">
        <v>0.55100000000000005</v>
      </c>
    </row>
    <row r="25" spans="1:11">
      <c r="A25" s="45"/>
      <c r="B25" s="135" t="s">
        <v>141</v>
      </c>
      <c r="C25" s="86"/>
      <c r="D25" s="335">
        <v>0.187</v>
      </c>
      <c r="E25" s="335">
        <v>0.188</v>
      </c>
      <c r="F25" s="335">
        <v>0.2</v>
      </c>
      <c r="G25" s="335">
        <v>0.182</v>
      </c>
      <c r="H25" s="335">
        <v>0.19399999999999998</v>
      </c>
      <c r="I25" s="335">
        <v>0.20499999999999999</v>
      </c>
      <c r="J25" s="335">
        <v>0.17799999999999999</v>
      </c>
      <c r="K25" s="335">
        <v>0.19700000000000001</v>
      </c>
    </row>
    <row r="26" spans="1:11">
      <c r="A26" s="45"/>
      <c r="B26" s="135" t="s">
        <v>142</v>
      </c>
      <c r="C26" s="86"/>
      <c r="D26" s="335">
        <v>0.188</v>
      </c>
      <c r="E26" s="335">
        <v>0.21199999999999999</v>
      </c>
      <c r="F26" s="335">
        <v>0.20100000000000001</v>
      </c>
      <c r="G26" s="335">
        <v>0.19399999999999998</v>
      </c>
      <c r="H26" s="335">
        <v>0.19600000000000001</v>
      </c>
      <c r="I26" s="335">
        <v>0.19800000000000001</v>
      </c>
      <c r="J26" s="335">
        <v>0.20300000000000001</v>
      </c>
      <c r="K26" s="335">
        <v>0.21</v>
      </c>
    </row>
    <row r="27" spans="1:11">
      <c r="A27" s="45"/>
      <c r="B27" s="92" t="s">
        <v>143</v>
      </c>
      <c r="C27" s="93"/>
      <c r="D27" s="334">
        <v>0.36200000000000004</v>
      </c>
      <c r="E27" s="334">
        <v>0.38799999999999996</v>
      </c>
      <c r="F27" s="334">
        <v>0.43099999999999999</v>
      </c>
      <c r="G27" s="334">
        <v>0.38100000000000001</v>
      </c>
      <c r="H27" s="334">
        <v>0.34899999999999998</v>
      </c>
      <c r="I27" s="334">
        <v>0.38200000000000001</v>
      </c>
      <c r="J27" s="334">
        <v>0.377</v>
      </c>
      <c r="K27" s="334">
        <v>0.42799999999999999</v>
      </c>
    </row>
    <row r="28" spans="1:11">
      <c r="A28" s="45"/>
      <c r="B28" s="135"/>
      <c r="C28" s="86"/>
      <c r="D28" s="335"/>
      <c r="E28" s="335"/>
      <c r="F28" s="335"/>
      <c r="G28" s="335"/>
      <c r="H28" s="335"/>
      <c r="I28" s="335"/>
      <c r="J28" s="335"/>
      <c r="K28" s="335"/>
    </row>
    <row r="29" spans="1:11">
      <c r="A29" s="45"/>
      <c r="B29" s="57" t="s">
        <v>450</v>
      </c>
      <c r="C29" s="86"/>
      <c r="D29" s="332"/>
      <c r="E29" s="332"/>
      <c r="F29" s="332"/>
      <c r="G29" s="332"/>
      <c r="H29" s="332"/>
      <c r="I29" s="332"/>
      <c r="J29" s="332"/>
      <c r="K29" s="332"/>
    </row>
    <row r="30" spans="1:11">
      <c r="A30" s="45"/>
      <c r="B30" s="89" t="s">
        <v>231</v>
      </c>
      <c r="C30" s="90"/>
      <c r="D30" s="333">
        <v>0.124</v>
      </c>
      <c r="E30" s="333">
        <v>0.13</v>
      </c>
      <c r="F30" s="333">
        <v>0.13800000000000001</v>
      </c>
      <c r="G30" s="333">
        <v>0.13600000000000001</v>
      </c>
      <c r="H30" s="333">
        <v>0.14099999999999999</v>
      </c>
      <c r="I30" s="333">
        <v>0.14899999999999999</v>
      </c>
      <c r="J30" s="333">
        <v>0.14699999999999999</v>
      </c>
      <c r="K30" s="333">
        <v>0.14199999999999999</v>
      </c>
    </row>
    <row r="31" spans="1:11">
      <c r="A31" s="45"/>
      <c r="B31" s="135" t="s">
        <v>232</v>
      </c>
      <c r="C31" s="86"/>
      <c r="D31" s="335">
        <v>0.88100000000000001</v>
      </c>
      <c r="E31" s="335">
        <v>0.89400000000000002</v>
      </c>
      <c r="F31" s="335">
        <v>0.88700000000000001</v>
      </c>
      <c r="G31" s="335">
        <v>0.91100000000000003</v>
      </c>
      <c r="H31" s="335">
        <v>0.91100000000000003</v>
      </c>
      <c r="I31" s="335">
        <v>0.91</v>
      </c>
      <c r="J31" s="335">
        <v>0.89300000000000002</v>
      </c>
      <c r="K31" s="335">
        <v>0.90500000000000003</v>
      </c>
    </row>
    <row r="32" spans="1:11">
      <c r="A32" s="45"/>
      <c r="B32" s="92" t="s">
        <v>233</v>
      </c>
      <c r="C32" s="93"/>
      <c r="D32" s="334">
        <v>0.185</v>
      </c>
      <c r="E32" s="334">
        <v>0.16700000000000001</v>
      </c>
      <c r="F32" s="334">
        <v>0.17199999999999999</v>
      </c>
      <c r="G32" s="334">
        <v>0.17499999999999999</v>
      </c>
      <c r="H32" s="334">
        <v>0.17699999999999999</v>
      </c>
      <c r="I32" s="334">
        <v>0.188</v>
      </c>
      <c r="J32" s="334">
        <v>0.191</v>
      </c>
      <c r="K32" s="334">
        <v>0.20499999999999999</v>
      </c>
    </row>
    <row r="33" spans="1:11">
      <c r="A33" s="45"/>
      <c r="B33" s="135"/>
      <c r="C33" s="86"/>
      <c r="D33" s="335"/>
      <c r="E33" s="335"/>
      <c r="F33" s="335"/>
      <c r="G33" s="335"/>
      <c r="H33" s="335"/>
      <c r="I33" s="335"/>
      <c r="J33" s="335"/>
      <c r="K33" s="335"/>
    </row>
    <row r="34" spans="1:11">
      <c r="A34" s="45"/>
      <c r="B34" s="57" t="s">
        <v>234</v>
      </c>
      <c r="C34" s="86"/>
      <c r="D34" s="332"/>
      <c r="E34" s="332"/>
      <c r="F34" s="332"/>
      <c r="G34" s="332"/>
      <c r="H34" s="332"/>
      <c r="I34" s="332"/>
      <c r="J34" s="332"/>
      <c r="K34" s="332"/>
    </row>
    <row r="35" spans="1:11">
      <c r="A35" s="45"/>
      <c r="B35" s="89" t="s">
        <v>235</v>
      </c>
      <c r="C35" s="90"/>
      <c r="D35" s="333">
        <v>0.13900000000000001</v>
      </c>
      <c r="E35" s="333">
        <v>0.14699999999999999</v>
      </c>
      <c r="F35" s="333">
        <v>0.15</v>
      </c>
      <c r="G35" s="333">
        <v>0.14199999999999999</v>
      </c>
      <c r="H35" s="333">
        <v>0.14499999999999999</v>
      </c>
      <c r="I35" s="333">
        <v>0.15</v>
      </c>
      <c r="J35" s="333">
        <v>0.14099999999999999</v>
      </c>
      <c r="K35" s="333">
        <v>0.14499999999999999</v>
      </c>
    </row>
    <row r="36" spans="1:11">
      <c r="A36" s="45"/>
      <c r="B36" s="92" t="s">
        <v>236</v>
      </c>
      <c r="C36" s="93"/>
      <c r="D36" s="334">
        <v>0.373</v>
      </c>
      <c r="E36" s="334">
        <v>0.36799999999999999</v>
      </c>
      <c r="F36" s="334">
        <v>0.38300000000000001</v>
      </c>
      <c r="G36" s="334">
        <v>0.372</v>
      </c>
      <c r="H36" s="334">
        <v>0.36799999999999999</v>
      </c>
      <c r="I36" s="334">
        <v>0.372</v>
      </c>
      <c r="J36" s="334">
        <v>0.375</v>
      </c>
      <c r="K36" s="334">
        <v>0.372</v>
      </c>
    </row>
    <row r="37" spans="1:11">
      <c r="A37" s="45"/>
      <c r="B37" s="135"/>
      <c r="C37" s="86"/>
      <c r="D37" s="335"/>
      <c r="E37" s="335"/>
      <c r="F37" s="335"/>
      <c r="G37" s="335"/>
      <c r="H37" s="335"/>
      <c r="I37" s="335"/>
      <c r="J37" s="335"/>
      <c r="K37" s="335"/>
    </row>
    <row r="38" spans="1:11">
      <c r="A38" s="45"/>
      <c r="B38" s="66" t="s">
        <v>381</v>
      </c>
      <c r="C38" s="45"/>
      <c r="D38" s="45"/>
      <c r="E38" s="45"/>
      <c r="F38" s="45"/>
      <c r="G38" s="45"/>
      <c r="H38" s="1"/>
      <c r="I38" s="1"/>
      <c r="J38" s="1"/>
      <c r="K38" s="1"/>
    </row>
    <row r="39" spans="1:11">
      <c r="A39" s="45"/>
      <c r="B39" s="45"/>
      <c r="C39" s="45"/>
      <c r="D39" s="45"/>
      <c r="E39" s="45"/>
      <c r="F39" s="45"/>
      <c r="G39" s="45"/>
      <c r="H39" s="1"/>
      <c r="I39" s="1"/>
      <c r="J39" s="1"/>
      <c r="K39" s="1"/>
    </row>
    <row r="40" spans="1:11">
      <c r="A40" s="45"/>
      <c r="B40" s="45" t="s">
        <v>451</v>
      </c>
      <c r="C40" s="45"/>
      <c r="D40" s="45"/>
      <c r="E40" s="45"/>
      <c r="F40" s="45"/>
      <c r="G40" s="45"/>
      <c r="H40" s="1"/>
      <c r="I40" s="1"/>
      <c r="J40" s="1"/>
      <c r="K40" s="1"/>
    </row>
    <row r="41" spans="1:11">
      <c r="A41" s="45"/>
      <c r="B41" s="45"/>
      <c r="C41" s="45"/>
      <c r="D41" s="45"/>
      <c r="E41" s="45"/>
      <c r="F41" s="45"/>
      <c r="G41" s="45"/>
      <c r="H41" s="1"/>
      <c r="I41" s="1"/>
      <c r="J41" s="1"/>
      <c r="K41" s="1"/>
    </row>
  </sheetData>
  <mergeCells count="2">
    <mergeCell ref="B6:C7"/>
    <mergeCell ref="D6:K6"/>
  </mergeCells>
  <pageMargins left="0.70866141732283472" right="0.70866141732283472" top="0.78740157480314965" bottom="0.78740157480314965"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pageSetUpPr fitToPage="1"/>
  </sheetPr>
  <dimension ref="A1:K42"/>
  <sheetViews>
    <sheetView showGridLines="0" zoomScaleNormal="100" workbookViewId="0"/>
  </sheetViews>
  <sheetFormatPr baseColWidth="10" defaultRowHeight="15"/>
  <cols>
    <col min="1" max="2" width="11.42578125" style="2"/>
    <col min="3" max="3" width="24.140625" style="2" customWidth="1"/>
    <col min="4" max="7" width="11.42578125" style="2"/>
    <col min="8" max="11" width="11.42578125" style="345"/>
    <col min="12" max="16384" width="11.42578125" style="2"/>
  </cols>
  <sheetData>
    <row r="1" spans="1:11">
      <c r="A1" s="1"/>
      <c r="B1" s="1"/>
      <c r="C1" s="1"/>
      <c r="D1" s="1"/>
      <c r="E1" s="1"/>
      <c r="F1" s="1"/>
      <c r="G1" s="1"/>
      <c r="H1" s="297"/>
      <c r="I1" s="297"/>
      <c r="J1" s="297"/>
      <c r="K1" s="297"/>
    </row>
    <row r="2" spans="1:11" ht="26.25">
      <c r="A2" s="1"/>
      <c r="B2" s="286" t="s">
        <v>46</v>
      </c>
      <c r="C2" s="36" t="s">
        <v>47</v>
      </c>
      <c r="D2" s="37"/>
      <c r="E2" s="37"/>
      <c r="F2" s="37"/>
      <c r="G2" s="37"/>
      <c r="H2" s="37"/>
      <c r="I2" s="37"/>
      <c r="J2" s="37"/>
      <c r="K2" s="37"/>
    </row>
    <row r="3" spans="1:11">
      <c r="A3" s="1"/>
      <c r="B3" s="1"/>
      <c r="C3" s="1"/>
      <c r="D3" s="1"/>
      <c r="E3" s="1"/>
      <c r="F3" s="1"/>
      <c r="G3" s="1"/>
      <c r="H3" s="297"/>
      <c r="I3" s="297"/>
      <c r="J3" s="297"/>
      <c r="K3" s="297"/>
    </row>
    <row r="4" spans="1:11" ht="30.75" customHeight="1">
      <c r="A4" s="1"/>
      <c r="B4" s="336" t="s">
        <v>452</v>
      </c>
      <c r="C4" s="336"/>
      <c r="D4" s="336"/>
      <c r="E4" s="336"/>
      <c r="F4" s="336"/>
      <c r="G4" s="336"/>
      <c r="H4" s="336"/>
      <c r="I4" s="336"/>
      <c r="J4" s="336"/>
      <c r="K4" s="336"/>
    </row>
    <row r="5" spans="1:11">
      <c r="A5" s="1"/>
      <c r="B5" s="1"/>
      <c r="C5" s="1"/>
      <c r="D5" s="1"/>
      <c r="E5" s="1"/>
      <c r="F5" s="1"/>
      <c r="G5" s="1"/>
      <c r="H5" s="297"/>
      <c r="I5" s="297"/>
      <c r="J5" s="297"/>
      <c r="K5" s="297"/>
    </row>
    <row r="6" spans="1:11">
      <c r="A6" s="1"/>
      <c r="B6" s="337" t="s">
        <v>453</v>
      </c>
      <c r="C6" s="338"/>
      <c r="D6" s="292" t="s">
        <v>377</v>
      </c>
      <c r="E6" s="293"/>
      <c r="F6" s="293"/>
      <c r="G6" s="293"/>
      <c r="H6" s="293"/>
      <c r="I6" s="293"/>
      <c r="J6" s="293"/>
      <c r="K6" s="294"/>
    </row>
    <row r="7" spans="1:11">
      <c r="A7" s="1"/>
      <c r="B7" s="337"/>
      <c r="C7" s="338"/>
      <c r="D7" s="295">
        <v>2008</v>
      </c>
      <c r="E7" s="295">
        <v>2009</v>
      </c>
      <c r="F7" s="295">
        <v>2010</v>
      </c>
      <c r="G7" s="295">
        <v>2011</v>
      </c>
      <c r="H7" s="295">
        <v>2012</v>
      </c>
      <c r="I7" s="295">
        <v>2013</v>
      </c>
      <c r="J7" s="295">
        <v>2014</v>
      </c>
      <c r="K7" s="295">
        <v>2015</v>
      </c>
    </row>
    <row r="8" spans="1:11">
      <c r="A8" s="1"/>
      <c r="B8" s="55"/>
      <c r="C8" s="129"/>
      <c r="D8" s="45"/>
      <c r="E8" s="45"/>
      <c r="F8" s="45"/>
      <c r="G8" s="45"/>
      <c r="H8" s="339"/>
      <c r="I8" s="339"/>
      <c r="J8" s="339"/>
      <c r="K8" s="339"/>
    </row>
    <row r="9" spans="1:11">
      <c r="A9" s="1"/>
      <c r="B9" s="78" t="s">
        <v>117</v>
      </c>
      <c r="C9" s="84"/>
      <c r="D9" s="131">
        <v>0.35684647302904571</v>
      </c>
      <c r="E9" s="131">
        <v>0.35537190082644626</v>
      </c>
      <c r="F9" s="131">
        <v>0.37051792828685259</v>
      </c>
      <c r="G9" s="131">
        <v>0.33744855967078186</v>
      </c>
      <c r="H9" s="131">
        <v>0.3401639344262295</v>
      </c>
      <c r="I9" s="131">
        <v>0.33199999999999996</v>
      </c>
      <c r="J9" s="131">
        <v>0.33466135458167329</v>
      </c>
      <c r="K9" s="131">
        <v>0.34799999999999998</v>
      </c>
    </row>
    <row r="10" spans="1:11">
      <c r="A10" s="1"/>
      <c r="B10" s="57"/>
      <c r="C10" s="86"/>
      <c r="D10" s="132"/>
      <c r="E10" s="132"/>
      <c r="F10" s="132"/>
      <c r="G10" s="132"/>
      <c r="H10" s="332"/>
      <c r="I10" s="332"/>
      <c r="J10" s="332"/>
      <c r="K10" s="332"/>
    </row>
    <row r="11" spans="1:11">
      <c r="A11" s="1"/>
      <c r="B11" s="57" t="s">
        <v>118</v>
      </c>
      <c r="C11" s="86"/>
      <c r="D11" s="132"/>
      <c r="E11" s="132"/>
      <c r="F11" s="132"/>
      <c r="G11" s="132"/>
      <c r="H11" s="332"/>
      <c r="I11" s="332"/>
      <c r="J11" s="332"/>
      <c r="K11" s="332"/>
    </row>
    <row r="12" spans="1:11">
      <c r="A12" s="1"/>
      <c r="B12" s="89" t="s">
        <v>119</v>
      </c>
      <c r="C12" s="90"/>
      <c r="D12" s="340">
        <v>0.36637931034482757</v>
      </c>
      <c r="E12" s="340">
        <v>0.36324786324786323</v>
      </c>
      <c r="F12" s="340">
        <v>0.38429752066115702</v>
      </c>
      <c r="G12" s="340">
        <v>0.35497835497835506</v>
      </c>
      <c r="H12" s="340">
        <v>0.34782608695652178</v>
      </c>
      <c r="I12" s="340">
        <v>0.34024896265560173</v>
      </c>
      <c r="J12" s="340">
        <v>0.34297520661157022</v>
      </c>
      <c r="K12" s="340">
        <v>0.36399999999999999</v>
      </c>
    </row>
    <row r="13" spans="1:11">
      <c r="A13" s="1"/>
      <c r="B13" s="92" t="s">
        <v>120</v>
      </c>
      <c r="C13" s="93"/>
      <c r="D13" s="134">
        <v>0.34799999999999998</v>
      </c>
      <c r="E13" s="134">
        <v>0.34661354581673304</v>
      </c>
      <c r="F13" s="134">
        <v>0.35384615384615381</v>
      </c>
      <c r="G13" s="134">
        <v>0.32283464566929138</v>
      </c>
      <c r="H13" s="334">
        <v>0.33333333333333343</v>
      </c>
      <c r="I13" s="334">
        <v>0.32558139534883729</v>
      </c>
      <c r="J13" s="334">
        <v>0.33076923076923082</v>
      </c>
      <c r="K13" s="334">
        <v>0.33300000000000002</v>
      </c>
    </row>
    <row r="14" spans="1:11">
      <c r="A14" s="1"/>
      <c r="B14" s="135"/>
      <c r="C14" s="86"/>
      <c r="D14" s="132"/>
      <c r="E14" s="132"/>
      <c r="F14" s="132"/>
      <c r="G14" s="132"/>
      <c r="H14" s="335"/>
      <c r="I14" s="335"/>
      <c r="J14" s="335"/>
      <c r="K14" s="335"/>
    </row>
    <row r="15" spans="1:11">
      <c r="A15" s="1"/>
      <c r="B15" s="57" t="s">
        <v>121</v>
      </c>
      <c r="C15" s="86"/>
      <c r="D15" s="132"/>
      <c r="E15" s="132"/>
      <c r="F15" s="132"/>
      <c r="G15" s="132"/>
      <c r="H15" s="335"/>
      <c r="I15" s="335"/>
      <c r="J15" s="335"/>
      <c r="K15" s="335"/>
    </row>
    <row r="16" spans="1:11">
      <c r="A16" s="1"/>
      <c r="B16" s="89" t="s">
        <v>448</v>
      </c>
      <c r="C16" s="341"/>
      <c r="D16" s="340">
        <v>0.51140065146579805</v>
      </c>
      <c r="E16" s="340">
        <v>0.46808510638297879</v>
      </c>
      <c r="F16" s="340">
        <v>0.53153153153153154</v>
      </c>
      <c r="G16" s="340">
        <v>0.51592356687898089</v>
      </c>
      <c r="H16" s="340">
        <v>0.51644736842105265</v>
      </c>
      <c r="I16" s="340">
        <v>0.5</v>
      </c>
      <c r="J16" s="340">
        <v>0.5335463258785943</v>
      </c>
      <c r="K16" s="340">
        <v>0.52800000000000002</v>
      </c>
    </row>
    <row r="17" spans="1:11">
      <c r="A17" s="1"/>
      <c r="B17" s="135" t="s">
        <v>123</v>
      </c>
      <c r="C17" s="342"/>
      <c r="D17" s="132">
        <v>0.32154340836012862</v>
      </c>
      <c r="E17" s="132">
        <v>0.37828947368421051</v>
      </c>
      <c r="F17" s="132">
        <v>0.37908496732026142</v>
      </c>
      <c r="G17" s="132">
        <v>0.31456953642384106</v>
      </c>
      <c r="H17" s="335">
        <v>0.35763888888888884</v>
      </c>
      <c r="I17" s="335">
        <v>0.32236842105263158</v>
      </c>
      <c r="J17" s="335">
        <v>0.31270358306188928</v>
      </c>
      <c r="K17" s="335">
        <v>0.34</v>
      </c>
    </row>
    <row r="18" spans="1:11">
      <c r="A18" s="1"/>
      <c r="B18" s="135" t="s">
        <v>124</v>
      </c>
      <c r="C18" s="342"/>
      <c r="D18" s="343">
        <v>0.38427947598253281</v>
      </c>
      <c r="E18" s="343">
        <v>0.38961038961038968</v>
      </c>
      <c r="F18" s="343">
        <v>0.39669421487603307</v>
      </c>
      <c r="G18" s="343">
        <v>0.37391304347826093</v>
      </c>
      <c r="H18" s="343">
        <v>0.36864406779661019</v>
      </c>
      <c r="I18" s="343">
        <v>0.35684647302904565</v>
      </c>
      <c r="J18" s="343">
        <v>0.38493723849372385</v>
      </c>
      <c r="K18" s="343">
        <v>0.39900000000000002</v>
      </c>
    </row>
    <row r="19" spans="1:11">
      <c r="A19" s="1"/>
      <c r="B19" s="135" t="s">
        <v>125</v>
      </c>
      <c r="C19" s="342"/>
      <c r="D19" s="343">
        <v>0.39272727272727276</v>
      </c>
      <c r="E19" s="343">
        <v>0.375</v>
      </c>
      <c r="F19" s="343">
        <v>0.37710437710437711</v>
      </c>
      <c r="G19" s="343">
        <v>0.36949152542372876</v>
      </c>
      <c r="H19" s="343">
        <v>0.34680134680134678</v>
      </c>
      <c r="I19" s="343">
        <v>0.37037037037037035</v>
      </c>
      <c r="J19" s="343">
        <v>0.33221476510067111</v>
      </c>
      <c r="K19" s="343">
        <v>0.30099999999999999</v>
      </c>
    </row>
    <row r="20" spans="1:11">
      <c r="A20" s="1"/>
      <c r="B20" s="92" t="s">
        <v>126</v>
      </c>
      <c r="C20" s="344"/>
      <c r="D20" s="134">
        <v>6.8322981366459687E-2</v>
      </c>
      <c r="E20" s="134">
        <v>7.2368421052631651E-2</v>
      </c>
      <c r="F20" s="134">
        <v>7.792207792207799E-2</v>
      </c>
      <c r="G20" s="134">
        <v>5.660377358490571E-2</v>
      </c>
      <c r="H20" s="334">
        <v>6.8750000000000061E-2</v>
      </c>
      <c r="I20" s="334">
        <v>5.780346820809238E-2</v>
      </c>
      <c r="J20" s="334">
        <v>5.7142857142857037E-2</v>
      </c>
      <c r="K20" s="334">
        <v>6.4000000000000001E-2</v>
      </c>
    </row>
    <row r="21" spans="1:11">
      <c r="A21" s="1"/>
      <c r="B21" s="135"/>
      <c r="C21" s="86"/>
      <c r="D21" s="132"/>
      <c r="E21" s="132"/>
      <c r="F21" s="132"/>
      <c r="G21" s="132"/>
      <c r="H21" s="335"/>
      <c r="I21" s="335"/>
      <c r="J21" s="335"/>
      <c r="K21" s="335"/>
    </row>
    <row r="22" spans="1:11">
      <c r="A22" s="1"/>
      <c r="B22" s="57" t="s">
        <v>137</v>
      </c>
      <c r="C22" s="86"/>
      <c r="D22" s="132"/>
      <c r="E22" s="132"/>
      <c r="F22" s="132"/>
      <c r="G22" s="132"/>
      <c r="H22" s="335"/>
      <c r="I22" s="335"/>
      <c r="J22" s="335"/>
      <c r="K22" s="335"/>
    </row>
    <row r="23" spans="1:11">
      <c r="A23" s="1"/>
      <c r="B23" s="89" t="s">
        <v>138</v>
      </c>
      <c r="C23" s="90"/>
      <c r="D23" s="340">
        <v>0.14825581395348836</v>
      </c>
      <c r="E23" s="340">
        <v>0.16201117318435754</v>
      </c>
      <c r="F23" s="340">
        <v>0.14323607427055701</v>
      </c>
      <c r="G23" s="340">
        <v>0.1290322580645161</v>
      </c>
      <c r="H23" s="340">
        <v>0.11878453038674029</v>
      </c>
      <c r="I23" s="340">
        <v>0.11559139784946232</v>
      </c>
      <c r="J23" s="340">
        <v>0.10540540540540536</v>
      </c>
      <c r="K23" s="340">
        <v>0.12</v>
      </c>
    </row>
    <row r="24" spans="1:11">
      <c r="A24" s="1"/>
      <c r="B24" s="135" t="s">
        <v>139</v>
      </c>
      <c r="C24" s="86"/>
      <c r="D24" s="132">
        <v>0.3801652892561983</v>
      </c>
      <c r="E24" s="132">
        <v>0.29392446633825942</v>
      </c>
      <c r="F24" s="132">
        <v>0.39576547231270359</v>
      </c>
      <c r="G24" s="132">
        <v>0.33333333333333337</v>
      </c>
      <c r="H24" s="335">
        <v>0.38028169014084506</v>
      </c>
      <c r="I24" s="335">
        <v>0.41434262948207173</v>
      </c>
      <c r="J24" s="335">
        <v>0.35440613026819923</v>
      </c>
      <c r="K24" s="335">
        <v>0.41</v>
      </c>
    </row>
    <row r="25" spans="1:11">
      <c r="A25" s="1"/>
      <c r="B25" s="135" t="s">
        <v>141</v>
      </c>
      <c r="C25" s="86"/>
      <c r="D25" s="343">
        <v>0.47593582887700531</v>
      </c>
      <c r="E25" s="343">
        <v>0.52127659574468088</v>
      </c>
      <c r="F25" s="343">
        <v>0.51</v>
      </c>
      <c r="G25" s="343">
        <v>0.4175824175824176</v>
      </c>
      <c r="H25" s="343">
        <v>0.42783505154639168</v>
      </c>
      <c r="I25" s="343">
        <v>0.43902439024390238</v>
      </c>
      <c r="J25" s="343">
        <v>0.43258426966292129</v>
      </c>
      <c r="K25" s="343">
        <v>0.45700000000000002</v>
      </c>
    </row>
    <row r="26" spans="1:11">
      <c r="A26" s="1"/>
      <c r="B26" s="135" t="s">
        <v>142</v>
      </c>
      <c r="C26" s="86"/>
      <c r="D26" s="132">
        <v>0.59042553191489366</v>
      </c>
      <c r="E26" s="132">
        <v>0.58490566037735847</v>
      </c>
      <c r="F26" s="132">
        <v>0.56716417910447769</v>
      </c>
      <c r="G26" s="132">
        <v>0.60309278350515461</v>
      </c>
      <c r="H26" s="335">
        <v>0.56632653061224492</v>
      </c>
      <c r="I26" s="335">
        <v>0.4494949494949495</v>
      </c>
      <c r="J26" s="335">
        <v>0.57142857142857151</v>
      </c>
      <c r="K26" s="335">
        <v>0.629</v>
      </c>
    </row>
    <row r="27" spans="1:11">
      <c r="A27" s="1"/>
      <c r="B27" s="92" t="s">
        <v>143</v>
      </c>
      <c r="C27" s="93"/>
      <c r="D27" s="134">
        <v>0.62430939226519344</v>
      </c>
      <c r="E27" s="134">
        <v>0.44329896907216487</v>
      </c>
      <c r="F27" s="134">
        <v>0.62412993039443165</v>
      </c>
      <c r="G27" s="134">
        <v>0.66404199475065617</v>
      </c>
      <c r="H27" s="334">
        <v>0.60744985673352425</v>
      </c>
      <c r="I27" s="334">
        <v>0.63350785340314131</v>
      </c>
      <c r="J27" s="334">
        <v>0.61007957559681703</v>
      </c>
      <c r="K27" s="334">
        <v>0.57499999999999996</v>
      </c>
    </row>
    <row r="28" spans="1:11">
      <c r="A28" s="1"/>
      <c r="B28" s="135"/>
      <c r="C28" s="86"/>
      <c r="D28" s="138"/>
      <c r="E28" s="138"/>
      <c r="F28" s="138"/>
      <c r="G28" s="138"/>
      <c r="H28" s="297"/>
      <c r="I28" s="297"/>
      <c r="J28" s="297"/>
      <c r="K28" s="297"/>
    </row>
    <row r="29" spans="1:11">
      <c r="A29" s="1"/>
      <c r="B29" s="57" t="s">
        <v>450</v>
      </c>
      <c r="C29" s="86"/>
      <c r="D29" s="132"/>
      <c r="E29" s="132"/>
      <c r="F29" s="132"/>
      <c r="G29" s="132"/>
      <c r="H29" s="335"/>
      <c r="I29" s="335"/>
      <c r="J29" s="335"/>
      <c r="K29" s="335"/>
    </row>
    <row r="30" spans="1:11">
      <c r="A30" s="1"/>
      <c r="B30" s="89" t="s">
        <v>231</v>
      </c>
      <c r="C30" s="90"/>
      <c r="D30" s="340">
        <v>0.44077000021934509</v>
      </c>
      <c r="E30" s="340">
        <v>0.46015998721122742</v>
      </c>
      <c r="F30" s="340">
        <v>0.44979000091552734</v>
      </c>
      <c r="G30" s="340">
        <v>0.4036099910736084</v>
      </c>
      <c r="H30" s="340">
        <v>0.38923001289367676</v>
      </c>
      <c r="I30" s="340">
        <v>0.36728000640869141</v>
      </c>
      <c r="J30" s="340">
        <v>0.39197000861167908</v>
      </c>
      <c r="K30" s="340">
        <v>0.41023001074790955</v>
      </c>
    </row>
    <row r="31" spans="1:11">
      <c r="A31" s="1"/>
      <c r="B31" s="135" t="s">
        <v>232</v>
      </c>
      <c r="C31" s="86"/>
      <c r="D31" s="132">
        <v>0.26175001263618469</v>
      </c>
      <c r="E31" s="132">
        <v>0.21070000529289246</v>
      </c>
      <c r="F31" s="132">
        <v>0.2021699994802475</v>
      </c>
      <c r="G31" s="132">
        <v>0.19501000642776489</v>
      </c>
      <c r="H31" s="335">
        <v>0.20603999495506287</v>
      </c>
      <c r="I31" s="335">
        <v>0.23142999410629272</v>
      </c>
      <c r="J31" s="335">
        <v>0.20011000335216522</v>
      </c>
      <c r="K31" s="335">
        <v>0.22074000537395477</v>
      </c>
    </row>
    <row r="32" spans="1:11">
      <c r="A32" s="1"/>
      <c r="B32" s="92" t="s">
        <v>233</v>
      </c>
      <c r="C32" s="93"/>
      <c r="D32" s="134">
        <v>0.14607000350952148</v>
      </c>
      <c r="E32" s="134">
        <v>0.15482999384403229</v>
      </c>
      <c r="F32" s="134">
        <v>0.16152000427246094</v>
      </c>
      <c r="G32" s="134">
        <v>0.1139099970459938</v>
      </c>
      <c r="H32" s="334">
        <v>0.12660999596118927</v>
      </c>
      <c r="I32" s="334">
        <v>0.10001000016927719</v>
      </c>
      <c r="J32" s="334">
        <v>9.1040000319480896E-2</v>
      </c>
      <c r="K32" s="334">
        <v>9.0429998934268951E-2</v>
      </c>
    </row>
    <row r="33" spans="1:11">
      <c r="A33" s="1"/>
      <c r="B33" s="135"/>
      <c r="C33" s="86"/>
      <c r="D33" s="138"/>
      <c r="E33" s="138"/>
      <c r="F33" s="138"/>
      <c r="G33" s="138"/>
      <c r="H33" s="297"/>
      <c r="I33" s="297"/>
      <c r="J33" s="297"/>
      <c r="K33" s="297"/>
    </row>
    <row r="34" spans="1:11">
      <c r="A34" s="1"/>
      <c r="B34" s="57" t="s">
        <v>234</v>
      </c>
      <c r="C34" s="86"/>
      <c r="D34" s="132"/>
      <c r="E34" s="132"/>
      <c r="F34" s="132"/>
      <c r="G34" s="132"/>
      <c r="H34" s="332"/>
      <c r="I34" s="332"/>
      <c r="J34" s="332"/>
      <c r="K34" s="332"/>
    </row>
    <row r="35" spans="1:11">
      <c r="A35" s="1"/>
      <c r="B35" s="89" t="s">
        <v>235</v>
      </c>
      <c r="C35" s="90"/>
      <c r="D35" s="340">
        <v>0.3939099907875061</v>
      </c>
      <c r="E35" s="340">
        <v>0.42517998814582825</v>
      </c>
      <c r="F35" s="340">
        <v>0.42225000262260437</v>
      </c>
      <c r="G35" s="340">
        <v>0.40806999802589417</v>
      </c>
      <c r="H35" s="340">
        <v>0.40946000814437866</v>
      </c>
      <c r="I35" s="340">
        <v>0.35256001353263855</v>
      </c>
      <c r="J35" s="340">
        <v>0.39592999219894409</v>
      </c>
      <c r="K35" s="340">
        <v>0.38319000601768494</v>
      </c>
    </row>
    <row r="36" spans="1:11">
      <c r="A36" s="1"/>
      <c r="B36" s="92" t="s">
        <v>236</v>
      </c>
      <c r="C36" s="93"/>
      <c r="D36" s="134">
        <v>0.31940999627113342</v>
      </c>
      <c r="E36" s="134">
        <v>0.31400999426841736</v>
      </c>
      <c r="F36" s="134">
        <v>0.32949000597000122</v>
      </c>
      <c r="G36" s="134">
        <v>0.29071998596191406</v>
      </c>
      <c r="H36" s="334">
        <v>0.30551999807357788</v>
      </c>
      <c r="I36" s="334">
        <v>0.32238000631332397</v>
      </c>
      <c r="J36" s="334">
        <v>0.29469999670982361</v>
      </c>
      <c r="K36" s="334">
        <v>0.32196998596191406</v>
      </c>
    </row>
    <row r="37" spans="1:11">
      <c r="A37" s="1"/>
      <c r="B37" s="135"/>
      <c r="C37" s="86"/>
      <c r="D37" s="132"/>
      <c r="E37" s="132"/>
      <c r="F37" s="132"/>
      <c r="G37" s="132"/>
      <c r="H37" s="335"/>
      <c r="I37" s="335"/>
      <c r="J37" s="335"/>
      <c r="K37" s="335"/>
    </row>
    <row r="38" spans="1:11">
      <c r="A38" s="1"/>
      <c r="B38" s="66" t="s">
        <v>381</v>
      </c>
      <c r="C38" s="45"/>
      <c r="D38" s="45"/>
      <c r="E38" s="45"/>
      <c r="F38" s="45"/>
      <c r="G38" s="45"/>
      <c r="H38" s="297"/>
      <c r="I38" s="297"/>
      <c r="J38" s="297"/>
      <c r="K38" s="297"/>
    </row>
    <row r="39" spans="1:11">
      <c r="A39" s="1"/>
      <c r="B39" s="1"/>
      <c r="C39" s="1"/>
      <c r="D39" s="1"/>
      <c r="E39" s="1"/>
      <c r="F39" s="1"/>
      <c r="G39" s="1"/>
      <c r="H39" s="297"/>
      <c r="I39" s="297"/>
      <c r="J39" s="297"/>
      <c r="K39" s="297"/>
    </row>
    <row r="40" spans="1:11">
      <c r="A40" s="1"/>
      <c r="B40" s="45" t="s">
        <v>451</v>
      </c>
      <c r="C40" s="1"/>
      <c r="D40" s="1"/>
      <c r="E40" s="1"/>
      <c r="F40" s="1"/>
      <c r="G40" s="1"/>
      <c r="H40" s="297"/>
      <c r="I40" s="297"/>
      <c r="J40" s="297"/>
      <c r="K40" s="297"/>
    </row>
    <row r="41" spans="1:11">
      <c r="A41" s="1"/>
      <c r="B41" s="1"/>
      <c r="C41" s="1"/>
      <c r="D41" s="1"/>
      <c r="E41" s="1"/>
      <c r="F41" s="1"/>
      <c r="G41" s="1"/>
      <c r="H41" s="297"/>
      <c r="I41" s="297"/>
      <c r="J41" s="297"/>
      <c r="K41" s="297"/>
    </row>
    <row r="42" spans="1:11">
      <c r="A42" s="1"/>
      <c r="B42" s="1"/>
      <c r="C42" s="1"/>
      <c r="D42" s="1"/>
      <c r="E42" s="1"/>
      <c r="F42" s="1"/>
      <c r="G42" s="1"/>
      <c r="H42" s="297"/>
      <c r="I42" s="297"/>
      <c r="J42" s="297"/>
      <c r="K42" s="297"/>
    </row>
  </sheetData>
  <mergeCells count="3">
    <mergeCell ref="B4:K4"/>
    <mergeCell ref="B6:C7"/>
    <mergeCell ref="D6:K6"/>
  </mergeCells>
  <pageMargins left="0.70866141732283472" right="0.70866141732283472" top="0.78740157480314965" bottom="0.78740157480314965"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theme="9"/>
  </sheetPr>
  <dimension ref="A1:P53"/>
  <sheetViews>
    <sheetView showGridLines="0" zoomScaleNormal="100" workbookViewId="0"/>
  </sheetViews>
  <sheetFormatPr baseColWidth="10" defaultColWidth="10.7109375" defaultRowHeight="15"/>
  <cols>
    <col min="1" max="1" width="10.7109375" style="33"/>
    <col min="2" max="2" width="10.7109375" style="33" customWidth="1"/>
    <col min="3" max="3" width="25.140625" style="33" customWidth="1"/>
    <col min="4" max="16" width="10.710937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286" t="s">
        <v>46</v>
      </c>
      <c r="C2" s="36" t="s">
        <v>47</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328" t="s">
        <v>446</v>
      </c>
      <c r="C4" s="288"/>
      <c r="D4" s="288"/>
      <c r="E4" s="288"/>
      <c r="F4" s="288"/>
      <c r="G4" s="288"/>
      <c r="H4" s="288"/>
      <c r="I4" s="288"/>
      <c r="J4" s="288"/>
      <c r="K4" s="288"/>
      <c r="L4" s="289"/>
      <c r="M4" s="289"/>
      <c r="N4" s="289"/>
      <c r="O4" s="289"/>
      <c r="P4" s="289"/>
    </row>
    <row r="5" spans="1:16" ht="13.35" customHeight="1">
      <c r="B5" s="1"/>
      <c r="C5" s="1"/>
      <c r="D5" s="1"/>
      <c r="E5" s="1"/>
      <c r="F5" s="1"/>
      <c r="G5" s="1"/>
      <c r="H5" s="1"/>
      <c r="I5" s="1"/>
      <c r="J5" s="1"/>
      <c r="K5" s="1"/>
      <c r="L5" s="1"/>
      <c r="M5" s="1"/>
      <c r="N5" s="1"/>
      <c r="O5" s="1"/>
      <c r="P5" s="1"/>
    </row>
    <row r="6" spans="1:16" s="46" customFormat="1" ht="14.65" customHeight="1">
      <c r="A6" s="222"/>
      <c r="B6" s="290" t="s">
        <v>447</v>
      </c>
      <c r="C6" s="291"/>
      <c r="D6" s="292" t="s">
        <v>84</v>
      </c>
      <c r="E6" s="293"/>
      <c r="F6" s="293"/>
      <c r="G6" s="293"/>
      <c r="H6" s="293"/>
      <c r="I6" s="293"/>
      <c r="J6" s="293"/>
      <c r="K6" s="293"/>
      <c r="L6" s="293"/>
      <c r="M6" s="293"/>
      <c r="N6" s="293"/>
      <c r="O6" s="293"/>
      <c r="P6" s="294"/>
    </row>
    <row r="7" spans="1:16" s="46" customFormat="1" ht="23.25" customHeight="1">
      <c r="A7" s="222"/>
      <c r="B7" s="290"/>
      <c r="C7" s="291"/>
      <c r="D7" s="295">
        <v>1995</v>
      </c>
      <c r="E7" s="295">
        <v>2000</v>
      </c>
      <c r="F7" s="295">
        <v>2005</v>
      </c>
      <c r="G7" s="295">
        <v>2006</v>
      </c>
      <c r="H7" s="295">
        <v>2007</v>
      </c>
      <c r="I7" s="295">
        <v>2008</v>
      </c>
      <c r="J7" s="295">
        <v>2009</v>
      </c>
      <c r="K7" s="295">
        <v>2010</v>
      </c>
      <c r="L7" s="295">
        <v>2011</v>
      </c>
      <c r="M7" s="295">
        <v>2012</v>
      </c>
      <c r="N7" s="295" t="s">
        <v>85</v>
      </c>
      <c r="O7" s="295">
        <v>2014</v>
      </c>
      <c r="P7" s="295">
        <v>2015</v>
      </c>
    </row>
    <row r="8" spans="1:16" s="46" customFormat="1" ht="12.75">
      <c r="B8" s="55"/>
      <c r="C8" s="129"/>
      <c r="D8" s="130"/>
      <c r="E8" s="130"/>
      <c r="F8" s="130"/>
      <c r="G8" s="130"/>
      <c r="H8" s="45"/>
      <c r="I8" s="45"/>
      <c r="J8" s="45"/>
      <c r="K8" s="45"/>
      <c r="L8" s="45"/>
      <c r="M8" s="45"/>
      <c r="N8" s="45"/>
      <c r="O8" s="45"/>
      <c r="P8" s="45"/>
    </row>
    <row r="9" spans="1:16" s="46" customFormat="1" ht="12.75">
      <c r="B9" s="78" t="s">
        <v>117</v>
      </c>
      <c r="C9" s="84"/>
      <c r="D9" s="131">
        <v>0.187</v>
      </c>
      <c r="E9" s="131">
        <v>0.19600000000000001</v>
      </c>
      <c r="F9" s="131">
        <v>0.22500000000000001</v>
      </c>
      <c r="G9" s="131">
        <v>0.223</v>
      </c>
      <c r="H9" s="131">
        <v>0.224</v>
      </c>
      <c r="I9" s="131">
        <v>0.215</v>
      </c>
      <c r="J9" s="131">
        <v>0.22600000000000001</v>
      </c>
      <c r="K9" s="131">
        <v>0.218</v>
      </c>
      <c r="L9" s="131">
        <v>0.223</v>
      </c>
      <c r="M9" s="131">
        <v>0.224</v>
      </c>
      <c r="N9" s="131">
        <v>0.23</v>
      </c>
      <c r="O9" s="131">
        <v>0.23200000000000001</v>
      </c>
      <c r="P9" s="131">
        <v>0.23699999999999999</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0.17499999999999999</v>
      </c>
      <c r="E12" s="133">
        <v>0.18</v>
      </c>
      <c r="F12" s="133">
        <v>0.21099999999999999</v>
      </c>
      <c r="G12" s="133">
        <v>0.21</v>
      </c>
      <c r="H12" s="133">
        <v>0.20899999999999999</v>
      </c>
      <c r="I12" s="133">
        <v>0.19800000000000001</v>
      </c>
      <c r="J12" s="133">
        <v>0.20799999999999999</v>
      </c>
      <c r="K12" s="133">
        <v>0.20699999999999999</v>
      </c>
      <c r="L12" s="133">
        <v>0.215</v>
      </c>
      <c r="M12" s="133">
        <v>0.21299999999999999</v>
      </c>
      <c r="N12" s="133">
        <v>0.22</v>
      </c>
      <c r="O12" s="133">
        <v>0.224</v>
      </c>
      <c r="P12" s="133">
        <v>0.23499999999999999</v>
      </c>
    </row>
    <row r="13" spans="1:16" s="46" customFormat="1" ht="12.75">
      <c r="B13" s="92" t="s">
        <v>120</v>
      </c>
      <c r="C13" s="93"/>
      <c r="D13" s="134">
        <v>0.19900000000000001</v>
      </c>
      <c r="E13" s="134">
        <v>0.21099999999999999</v>
      </c>
      <c r="F13" s="134">
        <v>0.23799999999999999</v>
      </c>
      <c r="G13" s="134">
        <v>0.23499999999999999</v>
      </c>
      <c r="H13" s="134">
        <v>0.23699999999999999</v>
      </c>
      <c r="I13" s="134">
        <v>0.23100000000000001</v>
      </c>
      <c r="J13" s="134">
        <v>0.24299999999999999</v>
      </c>
      <c r="K13" s="134">
        <v>0.22900000000000001</v>
      </c>
      <c r="L13" s="134">
        <v>0.23</v>
      </c>
      <c r="M13" s="134">
        <v>0.23400000000000001</v>
      </c>
      <c r="N13" s="134">
        <v>0.24099999999999999</v>
      </c>
      <c r="O13" s="134">
        <v>0.24</v>
      </c>
      <c r="P13" s="134">
        <v>0.23899999999999999</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0.16900000000000001</v>
      </c>
      <c r="E16" s="133">
        <v>0.18</v>
      </c>
      <c r="F16" s="133">
        <v>0.20499999999999999</v>
      </c>
      <c r="G16" s="133">
        <v>0.20899999999999999</v>
      </c>
      <c r="H16" s="133">
        <v>0.20799999999999999</v>
      </c>
      <c r="I16" s="133">
        <v>0.2</v>
      </c>
      <c r="J16" s="133">
        <v>0.21299999999999999</v>
      </c>
      <c r="K16" s="133">
        <v>0.20200000000000001</v>
      </c>
      <c r="L16" s="133">
        <v>0.21</v>
      </c>
      <c r="M16" s="133">
        <v>0.20699999999999999</v>
      </c>
      <c r="N16" s="133">
        <v>0.217</v>
      </c>
      <c r="O16" s="133">
        <v>0.219</v>
      </c>
      <c r="P16" s="133">
        <v>0.222</v>
      </c>
    </row>
    <row r="17" spans="2:16" s="46" customFormat="1" ht="12.75">
      <c r="B17" s="92" t="s">
        <v>229</v>
      </c>
      <c r="C17" s="93"/>
      <c r="D17" s="134">
        <v>0.26600000000000001</v>
      </c>
      <c r="E17" s="134">
        <v>0.26700000000000002</v>
      </c>
      <c r="F17" s="134">
        <v>0.313</v>
      </c>
      <c r="G17" s="134">
        <v>0.28799999999999998</v>
      </c>
      <c r="H17" s="134">
        <v>0.29499999999999998</v>
      </c>
      <c r="I17" s="134">
        <v>0.28199999999999997</v>
      </c>
      <c r="J17" s="134">
        <v>0.28799999999999998</v>
      </c>
      <c r="K17" s="134">
        <v>0.29399999999999998</v>
      </c>
      <c r="L17" s="134">
        <v>0.28299999999999997</v>
      </c>
      <c r="M17" s="134">
        <v>0.30399999999999999</v>
      </c>
      <c r="N17" s="134">
        <v>0.29299999999999998</v>
      </c>
      <c r="O17" s="134">
        <v>0.29499999999999998</v>
      </c>
      <c r="P17" s="134">
        <v>0.308</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448</v>
      </c>
      <c r="C20" s="90"/>
      <c r="D20" s="133">
        <v>0.26400000000000001</v>
      </c>
      <c r="E20" s="133">
        <v>0.30399999999999999</v>
      </c>
      <c r="F20" s="133">
        <v>0.32500000000000001</v>
      </c>
      <c r="G20" s="133">
        <v>0.33100000000000002</v>
      </c>
      <c r="H20" s="133">
        <v>0.32600000000000001</v>
      </c>
      <c r="I20" s="133">
        <v>0.29899999999999999</v>
      </c>
      <c r="J20" s="133">
        <v>0.32800000000000001</v>
      </c>
      <c r="K20" s="133">
        <v>0.33400000000000002</v>
      </c>
      <c r="L20" s="133">
        <v>0.33</v>
      </c>
      <c r="M20" s="133">
        <v>0.34100000000000003</v>
      </c>
      <c r="N20" s="133">
        <v>0.34399999999999997</v>
      </c>
      <c r="O20" s="133">
        <v>0.35699999999999998</v>
      </c>
      <c r="P20" s="133">
        <v>0.35499999999999998</v>
      </c>
    </row>
    <row r="21" spans="2:16" s="46" customFormat="1" ht="12.75">
      <c r="B21" s="135" t="s">
        <v>123</v>
      </c>
      <c r="C21" s="86"/>
      <c r="D21" s="132">
        <v>0.24</v>
      </c>
      <c r="E21" s="132">
        <v>0.27100000000000002</v>
      </c>
      <c r="F21" s="132">
        <v>0.376</v>
      </c>
      <c r="G21" s="132">
        <v>0.34</v>
      </c>
      <c r="H21" s="132">
        <v>0.34</v>
      </c>
      <c r="I21" s="132">
        <v>0.33700000000000002</v>
      </c>
      <c r="J21" s="132">
        <v>0.34100000000000003</v>
      </c>
      <c r="K21" s="132">
        <v>0.29399999999999998</v>
      </c>
      <c r="L21" s="132">
        <v>0.307</v>
      </c>
      <c r="M21" s="132">
        <v>0.314</v>
      </c>
      <c r="N21" s="132">
        <v>0.34799999999999998</v>
      </c>
      <c r="O21" s="132">
        <v>0.34300000000000003</v>
      </c>
      <c r="P21" s="132">
        <v>0.36799999999999999</v>
      </c>
    </row>
    <row r="22" spans="2:16" s="46" customFormat="1" ht="12.75">
      <c r="B22" s="135" t="s">
        <v>124</v>
      </c>
      <c r="C22" s="86"/>
      <c r="D22" s="132">
        <v>0.16500000000000001</v>
      </c>
      <c r="E22" s="132">
        <v>0.184</v>
      </c>
      <c r="F22" s="132">
        <v>0.22700000000000001</v>
      </c>
      <c r="G22" s="132">
        <v>0.223</v>
      </c>
      <c r="H22" s="132">
        <v>0.219</v>
      </c>
      <c r="I22" s="132">
        <v>0.2</v>
      </c>
      <c r="J22" s="132">
        <v>0.21199999999999999</v>
      </c>
      <c r="K22" s="132">
        <v>0.21</v>
      </c>
      <c r="L22" s="132">
        <v>0.217</v>
      </c>
      <c r="M22" s="132">
        <v>0.222</v>
      </c>
      <c r="N22" s="132">
        <v>0.23499999999999999</v>
      </c>
      <c r="O22" s="132">
        <v>0.24099999999999999</v>
      </c>
      <c r="P22" s="132">
        <v>0.25600000000000001</v>
      </c>
    </row>
    <row r="23" spans="2:16" s="46" customFormat="1" ht="12.75">
      <c r="B23" s="135" t="s">
        <v>125</v>
      </c>
      <c r="C23" s="86"/>
      <c r="D23" s="132">
        <v>0.16500000000000001</v>
      </c>
      <c r="E23" s="132">
        <v>0.14599999999999999</v>
      </c>
      <c r="F23" s="132">
        <v>0.161</v>
      </c>
      <c r="G23" s="132">
        <v>0.17</v>
      </c>
      <c r="H23" s="132">
        <v>0.17299999999999999</v>
      </c>
      <c r="I23" s="132">
        <v>0.17399999999999999</v>
      </c>
      <c r="J23" s="132">
        <v>0.186</v>
      </c>
      <c r="K23" s="132">
        <v>0.17100000000000001</v>
      </c>
      <c r="L23" s="132">
        <v>0.17599999999999999</v>
      </c>
      <c r="M23" s="132">
        <v>0.17799999999999999</v>
      </c>
      <c r="N23" s="132">
        <v>0.17599999999999999</v>
      </c>
      <c r="O23" s="132">
        <v>0.16700000000000001</v>
      </c>
      <c r="P23" s="132">
        <v>0.16600000000000001</v>
      </c>
    </row>
    <row r="24" spans="2:16" s="46" customFormat="1" ht="12.75">
      <c r="B24" s="92" t="s">
        <v>126</v>
      </c>
      <c r="C24" s="93"/>
      <c r="D24" s="134">
        <v>0.152</v>
      </c>
      <c r="E24" s="134">
        <v>0.13400000000000001</v>
      </c>
      <c r="F24" s="134">
        <v>0.13600000000000001</v>
      </c>
      <c r="G24" s="134">
        <v>0.13900000000000001</v>
      </c>
      <c r="H24" s="134">
        <v>0.156</v>
      </c>
      <c r="I24" s="134">
        <v>0.16700000000000001</v>
      </c>
      <c r="J24" s="134">
        <v>0.16700000000000001</v>
      </c>
      <c r="K24" s="134">
        <v>0.16200000000000001</v>
      </c>
      <c r="L24" s="134">
        <v>0.16900000000000001</v>
      </c>
      <c r="M24" s="134">
        <v>0.156</v>
      </c>
      <c r="N24" s="134">
        <v>0.157</v>
      </c>
      <c r="O24" s="134">
        <v>0.16300000000000001</v>
      </c>
      <c r="P24" s="134">
        <v>0.153</v>
      </c>
    </row>
    <row r="25" spans="2:16" s="46" customFormat="1" ht="12.75">
      <c r="B25" s="135"/>
      <c r="C25" s="86"/>
      <c r="D25" s="132"/>
      <c r="E25" s="132"/>
      <c r="F25" s="132"/>
      <c r="G25" s="132"/>
      <c r="H25" s="132"/>
      <c r="I25" s="132"/>
      <c r="J25" s="132"/>
      <c r="K25" s="132"/>
      <c r="L25" s="132"/>
      <c r="M25" s="132"/>
      <c r="N25" s="132"/>
      <c r="O25" s="132"/>
      <c r="P25" s="132"/>
    </row>
    <row r="26" spans="2:16" s="46" customFormat="1" ht="14.25">
      <c r="B26" s="57" t="s">
        <v>438</v>
      </c>
      <c r="C26" s="86"/>
      <c r="D26" s="132"/>
      <c r="E26" s="132"/>
      <c r="F26" s="132"/>
      <c r="G26" s="132"/>
      <c r="H26" s="132"/>
      <c r="I26" s="132"/>
      <c r="J26" s="132"/>
      <c r="K26" s="132"/>
      <c r="L26" s="132"/>
      <c r="M26" s="132"/>
      <c r="N26" s="132"/>
      <c r="O26" s="132"/>
      <c r="P26" s="132"/>
    </row>
    <row r="27" spans="2:16" s="46" customFormat="1" ht="12.75">
      <c r="B27" s="89" t="s">
        <v>138</v>
      </c>
      <c r="C27" s="90"/>
      <c r="D27" s="133">
        <v>0.22500000000000001</v>
      </c>
      <c r="E27" s="133">
        <v>0.223</v>
      </c>
      <c r="F27" s="133">
        <v>0.25900000000000001</v>
      </c>
      <c r="G27" s="133">
        <v>0.26800000000000002</v>
      </c>
      <c r="H27" s="133">
        <v>0.28199999999999997</v>
      </c>
      <c r="I27" s="133">
        <v>0.28599999999999998</v>
      </c>
      <c r="J27" s="133">
        <v>0.28999999999999998</v>
      </c>
      <c r="K27" s="133">
        <v>0.28499999999999998</v>
      </c>
      <c r="L27" s="133">
        <v>0.3</v>
      </c>
      <c r="M27" s="133">
        <v>0.28699999999999998</v>
      </c>
      <c r="N27" s="133">
        <v>0.30099999999999999</v>
      </c>
      <c r="O27" s="133">
        <v>0.30599999999999999</v>
      </c>
      <c r="P27" s="133">
        <v>0.314</v>
      </c>
    </row>
    <row r="28" spans="2:16" s="46" customFormat="1" ht="12.75">
      <c r="B28" s="135" t="s">
        <v>139</v>
      </c>
      <c r="C28" s="86"/>
      <c r="D28" s="132">
        <v>0.40600000000000003</v>
      </c>
      <c r="E28" s="132">
        <v>0.505</v>
      </c>
      <c r="F28" s="132">
        <v>0.57399999999999995</v>
      </c>
      <c r="G28" s="132">
        <v>0.59599999999999997</v>
      </c>
      <c r="H28" s="132">
        <v>0.58299999999999996</v>
      </c>
      <c r="I28" s="132">
        <v>0.56799999999999995</v>
      </c>
      <c r="J28" s="132">
        <v>0.60499999999999998</v>
      </c>
      <c r="K28" s="132">
        <v>0.54300000000000004</v>
      </c>
      <c r="L28" s="132">
        <v>0.54100000000000004</v>
      </c>
      <c r="M28" s="132">
        <v>0.53600000000000003</v>
      </c>
      <c r="N28" s="132">
        <v>0.54700000000000004</v>
      </c>
      <c r="O28" s="132">
        <v>0.56699999999999995</v>
      </c>
      <c r="P28" s="132">
        <v>0.54300000000000004</v>
      </c>
    </row>
    <row r="29" spans="2:16" s="46" customFormat="1" ht="12.75">
      <c r="B29" s="135" t="s">
        <v>141</v>
      </c>
      <c r="C29" s="86"/>
      <c r="D29" s="132">
        <v>0.13200000000000001</v>
      </c>
      <c r="E29" s="132">
        <v>0.129</v>
      </c>
      <c r="F29" s="132">
        <v>0.185</v>
      </c>
      <c r="G29" s="132">
        <v>0.17399999999999999</v>
      </c>
      <c r="H29" s="132">
        <v>0.157</v>
      </c>
      <c r="I29" s="132">
        <v>0.14299999999999999</v>
      </c>
      <c r="J29" s="132">
        <v>0.14799999999999999</v>
      </c>
      <c r="K29" s="132">
        <v>0.128</v>
      </c>
      <c r="L29" s="132">
        <v>0.13500000000000001</v>
      </c>
      <c r="M29" s="132">
        <v>0.13100000000000001</v>
      </c>
      <c r="N29" s="132">
        <v>0.13100000000000001</v>
      </c>
      <c r="O29" s="132">
        <v>0.14000000000000001</v>
      </c>
      <c r="P29" s="132">
        <v>0.158</v>
      </c>
    </row>
    <row r="30" spans="2:16" s="46" customFormat="1" ht="12.75">
      <c r="B30" s="135" t="s">
        <v>142</v>
      </c>
      <c r="C30" s="86"/>
      <c r="D30" s="132">
        <v>0.15</v>
      </c>
      <c r="E30" s="132">
        <v>0.17</v>
      </c>
      <c r="F30" s="132">
        <v>0.186</v>
      </c>
      <c r="G30" s="132">
        <v>0.18</v>
      </c>
      <c r="H30" s="132">
        <v>0.16300000000000001</v>
      </c>
      <c r="I30" s="132">
        <v>0.15</v>
      </c>
      <c r="J30" s="132">
        <v>0.184</v>
      </c>
      <c r="K30" s="132">
        <v>0.189</v>
      </c>
      <c r="L30" s="132">
        <v>0.20300000000000001</v>
      </c>
      <c r="M30" s="132">
        <v>0.20100000000000001</v>
      </c>
      <c r="N30" s="132">
        <v>0.17899999999999999</v>
      </c>
      <c r="O30" s="132">
        <v>0.182</v>
      </c>
      <c r="P30" s="132">
        <v>0.17399999999999999</v>
      </c>
    </row>
    <row r="31" spans="2:16" s="46" customFormat="1" ht="12.75">
      <c r="B31" s="92" t="s">
        <v>143</v>
      </c>
      <c r="C31" s="93"/>
      <c r="D31" s="134">
        <v>0.35199999999999998</v>
      </c>
      <c r="E31" s="134">
        <v>0.378</v>
      </c>
      <c r="F31" s="134">
        <v>0.36399999999999999</v>
      </c>
      <c r="G31" s="134">
        <v>0.375</v>
      </c>
      <c r="H31" s="134">
        <v>0.38300000000000001</v>
      </c>
      <c r="I31" s="134">
        <v>0.36899999999999999</v>
      </c>
      <c r="J31" s="134">
        <v>0.378</v>
      </c>
      <c r="K31" s="134">
        <v>0.39300000000000002</v>
      </c>
      <c r="L31" s="134">
        <v>0.39800000000000002</v>
      </c>
      <c r="M31" s="134">
        <v>0.41299999999999998</v>
      </c>
      <c r="N31" s="134">
        <v>0.435</v>
      </c>
      <c r="O31" s="134">
        <v>0.41799999999999998</v>
      </c>
      <c r="P31" s="134">
        <v>0.47</v>
      </c>
    </row>
    <row r="32" spans="2:16" s="46" customFormat="1" ht="12.75">
      <c r="B32" s="135"/>
      <c r="C32" s="86"/>
      <c r="D32" s="132"/>
      <c r="E32" s="132"/>
      <c r="F32" s="132"/>
      <c r="G32" s="132"/>
      <c r="H32" s="132"/>
      <c r="I32" s="132"/>
      <c r="J32" s="132"/>
      <c r="K32" s="132"/>
      <c r="L32" s="132"/>
      <c r="M32" s="132"/>
      <c r="N32" s="132"/>
      <c r="O32" s="132"/>
      <c r="P32" s="132"/>
    </row>
    <row r="33" spans="2:16" s="46" customFormat="1" ht="12.75">
      <c r="B33" s="57" t="s">
        <v>230</v>
      </c>
      <c r="C33" s="86"/>
      <c r="D33" s="132"/>
      <c r="E33" s="132"/>
      <c r="F33" s="132"/>
      <c r="G33" s="132"/>
      <c r="H33" s="132"/>
      <c r="I33" s="132"/>
      <c r="J33" s="132"/>
      <c r="K33" s="132"/>
      <c r="L33" s="132"/>
      <c r="M33" s="132"/>
      <c r="N33" s="132"/>
      <c r="O33" s="132"/>
      <c r="P33" s="132"/>
    </row>
    <row r="34" spans="2:16" s="46" customFormat="1" ht="12.75">
      <c r="B34" s="89" t="s">
        <v>231</v>
      </c>
      <c r="C34" s="90"/>
      <c r="D34" s="133">
        <v>8.1000000000000003E-2</v>
      </c>
      <c r="E34" s="133">
        <v>9.9000000000000005E-2</v>
      </c>
      <c r="F34" s="133">
        <v>0.11799999999999999</v>
      </c>
      <c r="G34" s="133">
        <v>0.114</v>
      </c>
      <c r="H34" s="133">
        <v>0.11700000000000001</v>
      </c>
      <c r="I34" s="133">
        <v>0.11799999999999999</v>
      </c>
      <c r="J34" s="133">
        <v>0.128</v>
      </c>
      <c r="K34" s="133">
        <v>0.115</v>
      </c>
      <c r="L34" s="133">
        <v>0.124</v>
      </c>
      <c r="M34" s="133">
        <v>0.123</v>
      </c>
      <c r="N34" s="133">
        <v>0.123</v>
      </c>
      <c r="O34" s="133">
        <v>0.124</v>
      </c>
      <c r="P34" s="133">
        <v>0.129</v>
      </c>
    </row>
    <row r="35" spans="2:16" s="46" customFormat="1" ht="12.75">
      <c r="B35" s="135" t="s">
        <v>232</v>
      </c>
      <c r="C35" s="86"/>
      <c r="D35" s="132">
        <v>0.64800000000000002</v>
      </c>
      <c r="E35" s="132">
        <v>0.71599999999999997</v>
      </c>
      <c r="F35" s="132">
        <v>0.78800000000000003</v>
      </c>
      <c r="G35" s="132">
        <v>0.79400000000000004</v>
      </c>
      <c r="H35" s="132">
        <v>0.82099999999999995</v>
      </c>
      <c r="I35" s="132">
        <v>0.80500000000000005</v>
      </c>
      <c r="J35" s="132">
        <v>0.82499999999999996</v>
      </c>
      <c r="K35" s="132">
        <v>0.86899999999999999</v>
      </c>
      <c r="L35" s="132">
        <v>0.84299999999999997</v>
      </c>
      <c r="M35" s="132">
        <v>0.872</v>
      </c>
      <c r="N35" s="132">
        <v>0.87</v>
      </c>
      <c r="O35" s="132">
        <v>0.86899999999999999</v>
      </c>
      <c r="P35" s="132">
        <v>0.88800000000000001</v>
      </c>
    </row>
    <row r="36" spans="2:16" s="46" customFormat="1" ht="12.75">
      <c r="B36" s="92" t="s">
        <v>233</v>
      </c>
      <c r="C36" s="93"/>
      <c r="D36" s="134">
        <v>0.17399999999999999</v>
      </c>
      <c r="E36" s="134">
        <v>0.14099999999999999</v>
      </c>
      <c r="F36" s="134">
        <v>0.13600000000000001</v>
      </c>
      <c r="G36" s="134">
        <v>0.14799999999999999</v>
      </c>
      <c r="H36" s="134">
        <v>0.16200000000000001</v>
      </c>
      <c r="I36" s="134">
        <v>0.17499999999999999</v>
      </c>
      <c r="J36" s="134">
        <v>0.17299999999999999</v>
      </c>
      <c r="K36" s="134">
        <v>0.16400000000000001</v>
      </c>
      <c r="L36" s="134">
        <v>0.18</v>
      </c>
      <c r="M36" s="134">
        <v>0.17799999999999999</v>
      </c>
      <c r="N36" s="134">
        <v>0.17799999999999999</v>
      </c>
      <c r="O36" s="134">
        <v>0.185</v>
      </c>
      <c r="P36" s="134">
        <v>0.17699999999999999</v>
      </c>
    </row>
    <row r="37" spans="2:16" s="46" customFormat="1" ht="12.75">
      <c r="B37" s="135"/>
      <c r="C37" s="86"/>
      <c r="D37" s="132"/>
      <c r="E37" s="132"/>
      <c r="F37" s="132"/>
      <c r="G37" s="132"/>
      <c r="H37" s="132"/>
      <c r="I37" s="132"/>
      <c r="J37" s="132"/>
      <c r="K37" s="132"/>
      <c r="L37" s="132"/>
      <c r="M37" s="132"/>
      <c r="N37" s="132"/>
      <c r="O37" s="132"/>
      <c r="P37" s="132"/>
    </row>
    <row r="38" spans="2:16" s="46" customFormat="1" ht="12.75">
      <c r="B38" s="57" t="s">
        <v>234</v>
      </c>
      <c r="C38" s="137"/>
      <c r="D38" s="132"/>
      <c r="E38" s="132"/>
      <c r="F38" s="132"/>
      <c r="G38" s="132"/>
      <c r="H38" s="132"/>
      <c r="I38" s="132"/>
      <c r="J38" s="132"/>
      <c r="K38" s="132"/>
      <c r="L38" s="132"/>
      <c r="M38" s="132"/>
      <c r="N38" s="132"/>
      <c r="O38" s="132"/>
      <c r="P38" s="132"/>
    </row>
    <row r="39" spans="2:16" s="46" customFormat="1" ht="12.75">
      <c r="B39" s="199" t="s">
        <v>235</v>
      </c>
      <c r="C39" s="200"/>
      <c r="D39" s="133">
        <v>0.10100000000000001</v>
      </c>
      <c r="E39" s="133">
        <v>9.2999999999999999E-2</v>
      </c>
      <c r="F39" s="133">
        <v>9.8000000000000004E-2</v>
      </c>
      <c r="G39" s="133">
        <v>8.5000000000000006E-2</v>
      </c>
      <c r="H39" s="133">
        <v>9.5000000000000001E-2</v>
      </c>
      <c r="I39" s="133">
        <v>8.7999999999999995E-2</v>
      </c>
      <c r="J39" s="133">
        <v>9.5000000000000001E-2</v>
      </c>
      <c r="K39" s="133">
        <v>8.6999999999999994E-2</v>
      </c>
      <c r="L39" s="133">
        <v>8.8999999999999996E-2</v>
      </c>
      <c r="M39" s="133">
        <v>0.09</v>
      </c>
      <c r="N39" s="133">
        <v>8.5999999999999993E-2</v>
      </c>
      <c r="O39" s="133">
        <v>8.5999999999999993E-2</v>
      </c>
      <c r="P39" s="133">
        <v>0.08</v>
      </c>
    </row>
    <row r="40" spans="2:16" s="46" customFormat="1" ht="12.75">
      <c r="B40" s="201" t="s">
        <v>236</v>
      </c>
      <c r="C40" s="202"/>
      <c r="D40" s="134">
        <v>0.26600000000000001</v>
      </c>
      <c r="E40" s="134">
        <v>0.29899999999999999</v>
      </c>
      <c r="F40" s="134">
        <v>0.35</v>
      </c>
      <c r="G40" s="134">
        <v>0.36099999999999999</v>
      </c>
      <c r="H40" s="134">
        <v>0.35599999999999998</v>
      </c>
      <c r="I40" s="134">
        <v>0.35</v>
      </c>
      <c r="J40" s="134">
        <v>0.37</v>
      </c>
      <c r="K40" s="134">
        <v>0.36699999999999999</v>
      </c>
      <c r="L40" s="134">
        <v>0.37</v>
      </c>
      <c r="M40" s="134">
        <v>0.37</v>
      </c>
      <c r="N40" s="134">
        <v>0.38300000000000001</v>
      </c>
      <c r="O40" s="134">
        <v>0.38600000000000001</v>
      </c>
      <c r="P40" s="134">
        <v>0.40200000000000002</v>
      </c>
    </row>
    <row r="41" spans="2:16" s="46" customFormat="1" ht="12.75">
      <c r="B41" s="203"/>
      <c r="C41" s="137"/>
      <c r="D41" s="132"/>
      <c r="E41" s="132"/>
      <c r="F41" s="132"/>
      <c r="G41" s="132"/>
      <c r="H41" s="132"/>
      <c r="I41" s="132"/>
      <c r="J41" s="132"/>
      <c r="K41" s="132"/>
      <c r="L41" s="132"/>
      <c r="M41" s="132"/>
      <c r="N41" s="132"/>
      <c r="O41" s="132"/>
      <c r="P41" s="132"/>
    </row>
    <row r="42" spans="2:16" s="46" customFormat="1" ht="14.25">
      <c r="B42" s="57" t="s">
        <v>352</v>
      </c>
      <c r="C42" s="204"/>
      <c r="D42" s="132"/>
      <c r="E42" s="132"/>
      <c r="F42" s="132"/>
      <c r="G42" s="132"/>
      <c r="H42" s="132"/>
      <c r="I42" s="132"/>
      <c r="J42" s="132"/>
      <c r="K42" s="132"/>
      <c r="L42" s="132"/>
      <c r="M42" s="132"/>
      <c r="N42" s="132"/>
      <c r="O42" s="132"/>
      <c r="P42" s="132"/>
    </row>
    <row r="43" spans="2:16" s="46" customFormat="1" ht="12.75">
      <c r="B43" s="199" t="s">
        <v>134</v>
      </c>
      <c r="C43" s="200"/>
      <c r="D43" s="133">
        <v>0.16600000000000001</v>
      </c>
      <c r="E43" s="133">
        <v>0.16400000000000001</v>
      </c>
      <c r="F43" s="133">
        <v>0.187</v>
      </c>
      <c r="G43" s="133">
        <v>0.182</v>
      </c>
      <c r="H43" s="133">
        <v>0.182</v>
      </c>
      <c r="I43" s="133">
        <v>0.17699999999999999</v>
      </c>
      <c r="J43" s="133">
        <v>0.186</v>
      </c>
      <c r="K43" s="133">
        <v>0.183</v>
      </c>
      <c r="L43" s="133">
        <v>0.192</v>
      </c>
      <c r="M43" s="133">
        <v>0.188</v>
      </c>
      <c r="N43" s="133">
        <v>0.188</v>
      </c>
      <c r="O43" s="133">
        <v>0.188</v>
      </c>
      <c r="P43" s="133">
        <v>0.189</v>
      </c>
    </row>
    <row r="44" spans="2:16" s="46" customFormat="1" ht="12.75">
      <c r="B44" s="201" t="s">
        <v>136</v>
      </c>
      <c r="C44" s="202"/>
      <c r="D44" s="134">
        <v>0.26700000000000002</v>
      </c>
      <c r="E44" s="134">
        <v>0.307</v>
      </c>
      <c r="F44" s="134">
        <v>0.35899999999999999</v>
      </c>
      <c r="G44" s="134">
        <v>0.36099999999999999</v>
      </c>
      <c r="H44" s="134">
        <v>0.36</v>
      </c>
      <c r="I44" s="134">
        <v>0.34899999999999998</v>
      </c>
      <c r="J44" s="134">
        <v>0.36499999999999999</v>
      </c>
      <c r="K44" s="134">
        <v>0.33500000000000002</v>
      </c>
      <c r="L44" s="134">
        <v>0.314</v>
      </c>
      <c r="M44" s="134">
        <v>0.314</v>
      </c>
      <c r="N44" s="134">
        <v>0.33500000000000002</v>
      </c>
      <c r="O44" s="134">
        <v>0.33500000000000002</v>
      </c>
      <c r="P44" s="134">
        <v>0.34200000000000003</v>
      </c>
    </row>
    <row r="45" spans="2:16" s="46" customFormat="1" ht="12.75">
      <c r="B45" s="45"/>
      <c r="C45" s="45"/>
      <c r="D45" s="45"/>
      <c r="E45" s="45"/>
      <c r="F45" s="45"/>
      <c r="G45" s="45"/>
      <c r="H45" s="45"/>
      <c r="I45" s="45"/>
      <c r="J45" s="45"/>
      <c r="K45" s="45"/>
      <c r="L45" s="45"/>
      <c r="M45" s="45"/>
      <c r="N45" s="45"/>
      <c r="O45" s="45"/>
      <c r="P45" s="45"/>
    </row>
    <row r="46" spans="2:16" s="45" customFormat="1" ht="12.75">
      <c r="B46" s="66" t="s">
        <v>381</v>
      </c>
    </row>
    <row r="47" spans="2:16" s="45" customFormat="1" ht="12.75">
      <c r="B47" s="66" t="s">
        <v>103</v>
      </c>
    </row>
    <row r="48" spans="2:16" s="45" customFormat="1" ht="12.75">
      <c r="B48" s="45" t="s">
        <v>441</v>
      </c>
    </row>
    <row r="49" spans="2:2" s="45" customFormat="1" ht="12.75">
      <c r="B49" s="45" t="s">
        <v>442</v>
      </c>
    </row>
    <row r="50" spans="2:2" s="45" customFormat="1" ht="12.75"/>
    <row r="51" spans="2:2" s="45" customFormat="1" ht="12.75">
      <c r="B51" s="45" t="s">
        <v>101</v>
      </c>
    </row>
    <row r="52" spans="2:2" s="46" customFormat="1" ht="12.75"/>
    <row r="53" spans="2:2" s="46" customFormat="1" ht="12.75"/>
  </sheetData>
  <mergeCells count="2">
    <mergeCell ref="B6:C7"/>
    <mergeCell ref="D6:P6"/>
  </mergeCells>
  <pageMargins left="0.70866141732283472" right="0.70866141732283472" top="0.78740157480314965" bottom="0.78740157480314965" header="0.31496062992125984" footer="0.31496062992125984"/>
  <pageSetup paperSize="9"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9"/>
  </sheetPr>
  <dimension ref="A1:P53"/>
  <sheetViews>
    <sheetView showGridLines="0" zoomScaleNormal="100" workbookViewId="0"/>
  </sheetViews>
  <sheetFormatPr baseColWidth="10" defaultColWidth="10.7109375" defaultRowHeight="15"/>
  <cols>
    <col min="1" max="1" width="10.7109375" style="33"/>
    <col min="2" max="2" width="10.7109375" style="33" customWidth="1"/>
    <col min="3" max="3" width="26.7109375" style="33" customWidth="1"/>
    <col min="4" max="16" width="8.570312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286" t="s">
        <v>46</v>
      </c>
      <c r="C2" s="36" t="s">
        <v>47</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27" customHeight="1">
      <c r="B4" s="336" t="s">
        <v>452</v>
      </c>
      <c r="C4" s="346"/>
      <c r="D4" s="346"/>
      <c r="E4" s="346"/>
      <c r="F4" s="346"/>
      <c r="G4" s="346"/>
      <c r="H4" s="346"/>
      <c r="I4" s="346"/>
      <c r="J4" s="346"/>
      <c r="K4" s="346"/>
      <c r="L4" s="289"/>
      <c r="M4" s="289"/>
      <c r="N4" s="289"/>
      <c r="O4" s="289"/>
      <c r="P4" s="289"/>
    </row>
    <row r="5" spans="1:16" ht="13.35" customHeight="1">
      <c r="B5" s="1"/>
      <c r="C5" s="1"/>
      <c r="D5" s="1"/>
      <c r="E5" s="1"/>
      <c r="F5" s="1"/>
      <c r="G5" s="1"/>
      <c r="H5" s="1"/>
      <c r="I5" s="1"/>
      <c r="J5" s="1"/>
      <c r="K5" s="1"/>
      <c r="L5" s="1"/>
      <c r="M5" s="1"/>
      <c r="N5" s="1"/>
      <c r="O5" s="1"/>
      <c r="P5" s="1"/>
    </row>
    <row r="6" spans="1:16" s="46" customFormat="1" ht="14.65" customHeight="1">
      <c r="A6" s="222"/>
      <c r="B6" s="290" t="s">
        <v>454</v>
      </c>
      <c r="C6" s="291"/>
      <c r="D6" s="292" t="s">
        <v>84</v>
      </c>
      <c r="E6" s="293"/>
      <c r="F6" s="293"/>
      <c r="G6" s="293"/>
      <c r="H6" s="293"/>
      <c r="I6" s="293"/>
      <c r="J6" s="293"/>
      <c r="K6" s="293"/>
      <c r="L6" s="293"/>
      <c r="M6" s="293"/>
      <c r="N6" s="293"/>
      <c r="O6" s="293"/>
      <c r="P6" s="294"/>
    </row>
    <row r="7" spans="1:16" s="46" customFormat="1" ht="14.25">
      <c r="A7" s="222"/>
      <c r="B7" s="290"/>
      <c r="C7" s="291"/>
      <c r="D7" s="295">
        <v>1995</v>
      </c>
      <c r="E7" s="295">
        <v>2000</v>
      </c>
      <c r="F7" s="295">
        <v>2005</v>
      </c>
      <c r="G7" s="295">
        <v>2006</v>
      </c>
      <c r="H7" s="295">
        <v>2007</v>
      </c>
      <c r="I7" s="295">
        <v>2008</v>
      </c>
      <c r="J7" s="295">
        <v>2009</v>
      </c>
      <c r="K7" s="295">
        <v>2010</v>
      </c>
      <c r="L7" s="295">
        <v>2011</v>
      </c>
      <c r="M7" s="295">
        <v>2012</v>
      </c>
      <c r="N7" s="295" t="s">
        <v>85</v>
      </c>
      <c r="O7" s="295">
        <v>2014</v>
      </c>
      <c r="P7" s="295">
        <v>2015</v>
      </c>
    </row>
    <row r="8" spans="1:16" s="46" customFormat="1" ht="12.75">
      <c r="B8" s="55"/>
      <c r="C8" s="129"/>
      <c r="D8" s="130"/>
      <c r="E8" s="130"/>
      <c r="F8" s="130"/>
      <c r="G8" s="130"/>
      <c r="H8" s="45"/>
      <c r="I8" s="45"/>
      <c r="J8" s="45"/>
      <c r="K8" s="45"/>
      <c r="L8" s="45"/>
      <c r="M8" s="45"/>
      <c r="N8" s="45"/>
      <c r="O8" s="45"/>
      <c r="P8" s="45"/>
    </row>
    <row r="9" spans="1:16" s="46" customFormat="1" ht="12.75">
      <c r="B9" s="78" t="s">
        <v>117</v>
      </c>
      <c r="C9" s="84"/>
      <c r="D9" s="131">
        <v>0.38100000000000001</v>
      </c>
      <c r="E9" s="131">
        <v>0.41</v>
      </c>
      <c r="F9" s="131">
        <v>0.38300000000000001</v>
      </c>
      <c r="G9" s="131">
        <v>0.36599999999999999</v>
      </c>
      <c r="H9" s="131">
        <v>0.36</v>
      </c>
      <c r="I9" s="131">
        <v>0.32100000000000001</v>
      </c>
      <c r="J9" s="131">
        <v>0.33</v>
      </c>
      <c r="K9" s="131">
        <v>0.35299999999999998</v>
      </c>
      <c r="L9" s="131">
        <v>0.34100000000000003</v>
      </c>
      <c r="M9" s="131">
        <v>0.35199999999999998</v>
      </c>
      <c r="N9" s="131">
        <v>0.34599999999999997</v>
      </c>
      <c r="O9" s="131">
        <v>0.31</v>
      </c>
      <c r="P9" s="131">
        <v>0.29199999999999998</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0.41699999999999998</v>
      </c>
      <c r="E12" s="133">
        <v>0.44800000000000001</v>
      </c>
      <c r="F12" s="133">
        <v>0.40600000000000003</v>
      </c>
      <c r="G12" s="133">
        <v>0.38700000000000001</v>
      </c>
      <c r="H12" s="133">
        <v>0.39</v>
      </c>
      <c r="I12" s="133">
        <v>0.33300000000000002</v>
      </c>
      <c r="J12" s="133">
        <v>0.34</v>
      </c>
      <c r="K12" s="133">
        <v>0.36099999999999999</v>
      </c>
      <c r="L12" s="133">
        <v>0.35199999999999998</v>
      </c>
      <c r="M12" s="133">
        <v>0.374</v>
      </c>
      <c r="N12" s="133">
        <v>0.36499999999999999</v>
      </c>
      <c r="O12" s="133">
        <v>0.318</v>
      </c>
      <c r="P12" s="133">
        <v>0.28799999999999998</v>
      </c>
    </row>
    <row r="13" spans="1:16" s="46" customFormat="1" ht="12.75">
      <c r="B13" s="92" t="s">
        <v>120</v>
      </c>
      <c r="C13" s="93"/>
      <c r="D13" s="134">
        <v>0.35199999999999998</v>
      </c>
      <c r="E13" s="134">
        <v>0.379</v>
      </c>
      <c r="F13" s="134">
        <v>0.36399999999999999</v>
      </c>
      <c r="G13" s="134">
        <v>0.34799999999999998</v>
      </c>
      <c r="H13" s="134">
        <v>0.33400000000000002</v>
      </c>
      <c r="I13" s="134">
        <v>0.311</v>
      </c>
      <c r="J13" s="134">
        <v>0.32300000000000001</v>
      </c>
      <c r="K13" s="134">
        <v>0.34499999999999997</v>
      </c>
      <c r="L13" s="134">
        <v>0.33100000000000002</v>
      </c>
      <c r="M13" s="134">
        <v>0.33300000000000002</v>
      </c>
      <c r="N13" s="134">
        <v>0.32800000000000001</v>
      </c>
      <c r="O13" s="134">
        <v>0.30199999999999999</v>
      </c>
      <c r="P13" s="134">
        <v>0.29599999999999999</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0.33800000000000002</v>
      </c>
      <c r="E16" s="133">
        <v>0.38600000000000001</v>
      </c>
      <c r="F16" s="133">
        <v>0.377</v>
      </c>
      <c r="G16" s="133">
        <v>0.371</v>
      </c>
      <c r="H16" s="133">
        <v>0.36</v>
      </c>
      <c r="I16" s="133">
        <v>0.32200000000000001</v>
      </c>
      <c r="J16" s="133">
        <v>0.34300000000000003</v>
      </c>
      <c r="K16" s="133">
        <v>0.36699999999999999</v>
      </c>
      <c r="L16" s="133">
        <v>0.35</v>
      </c>
      <c r="M16" s="133">
        <v>0.36099999999999999</v>
      </c>
      <c r="N16" s="133">
        <v>0.35299999999999998</v>
      </c>
      <c r="O16" s="133">
        <v>0.313</v>
      </c>
      <c r="P16" s="133">
        <v>0.307</v>
      </c>
    </row>
    <row r="17" spans="2:16" s="46" customFormat="1" ht="12.75">
      <c r="B17" s="92" t="s">
        <v>229</v>
      </c>
      <c r="C17" s="93"/>
      <c r="D17" s="134">
        <v>0.502</v>
      </c>
      <c r="E17" s="134">
        <v>0.48299999999999998</v>
      </c>
      <c r="F17" s="134">
        <v>0.4</v>
      </c>
      <c r="G17" s="134">
        <v>0.34899999999999998</v>
      </c>
      <c r="H17" s="134">
        <v>0.36099999999999999</v>
      </c>
      <c r="I17" s="134">
        <v>0.31900000000000001</v>
      </c>
      <c r="J17" s="134">
        <v>0.28899999999999998</v>
      </c>
      <c r="K17" s="134">
        <v>0.307</v>
      </c>
      <c r="L17" s="134">
        <v>0.307</v>
      </c>
      <c r="M17" s="134">
        <v>0.32100000000000001</v>
      </c>
      <c r="N17" s="134">
        <v>0.32</v>
      </c>
      <c r="O17" s="134">
        <v>0.29699999999999999</v>
      </c>
      <c r="P17" s="134">
        <v>0.24</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448</v>
      </c>
      <c r="C20" s="90"/>
      <c r="D20" s="133">
        <v>0.433</v>
      </c>
      <c r="E20" s="133">
        <v>0.503</v>
      </c>
      <c r="F20" s="133">
        <v>0.49</v>
      </c>
      <c r="G20" s="133">
        <v>0.47499999999999998</v>
      </c>
      <c r="H20" s="133">
        <v>0.47</v>
      </c>
      <c r="I20" s="133">
        <v>0.441</v>
      </c>
      <c r="J20" s="133">
        <v>0.44500000000000001</v>
      </c>
      <c r="K20" s="133">
        <v>0.46300000000000002</v>
      </c>
      <c r="L20" s="133">
        <v>0.44400000000000001</v>
      </c>
      <c r="M20" s="133">
        <v>0.46500000000000002</v>
      </c>
      <c r="N20" s="133">
        <v>0.442</v>
      </c>
      <c r="O20" s="133">
        <v>0.40400000000000003</v>
      </c>
      <c r="P20" s="133">
        <v>0.374</v>
      </c>
    </row>
    <row r="21" spans="2:16" s="46" customFormat="1" ht="12.75">
      <c r="B21" s="135" t="s">
        <v>123</v>
      </c>
      <c r="C21" s="86"/>
      <c r="D21" s="132">
        <v>0.29499999999999998</v>
      </c>
      <c r="E21" s="132">
        <v>0.34899999999999998</v>
      </c>
      <c r="F21" s="132">
        <v>0.35099999999999998</v>
      </c>
      <c r="G21" s="132">
        <v>0.29899999999999999</v>
      </c>
      <c r="H21" s="132">
        <v>0.29299999999999998</v>
      </c>
      <c r="I21" s="132">
        <v>0.31</v>
      </c>
      <c r="J21" s="132">
        <v>0.30499999999999999</v>
      </c>
      <c r="K21" s="132">
        <v>0.34799999999999998</v>
      </c>
      <c r="L21" s="132">
        <v>0.33900000000000002</v>
      </c>
      <c r="M21" s="132">
        <v>0.35</v>
      </c>
      <c r="N21" s="132">
        <v>0.35299999999999998</v>
      </c>
      <c r="O21" s="132">
        <v>0.26400000000000001</v>
      </c>
      <c r="P21" s="132">
        <v>0.249</v>
      </c>
    </row>
    <row r="22" spans="2:16" s="46" customFormat="1" ht="12.75">
      <c r="B22" s="135" t="s">
        <v>124</v>
      </c>
      <c r="C22" s="86"/>
      <c r="D22" s="132">
        <v>0.439</v>
      </c>
      <c r="E22" s="132">
        <v>0.48799999999999999</v>
      </c>
      <c r="F22" s="132">
        <v>0.441</v>
      </c>
      <c r="G22" s="132">
        <v>0.40400000000000003</v>
      </c>
      <c r="H22" s="132">
        <v>0.40500000000000003</v>
      </c>
      <c r="I22" s="132">
        <v>0.36299999999999999</v>
      </c>
      <c r="J22" s="132">
        <v>0.38300000000000001</v>
      </c>
      <c r="K22" s="132">
        <v>0.39400000000000002</v>
      </c>
      <c r="L22" s="132">
        <v>0.36399999999999999</v>
      </c>
      <c r="M22" s="132">
        <v>0.39100000000000001</v>
      </c>
      <c r="N22" s="132">
        <v>0.38100000000000001</v>
      </c>
      <c r="O22" s="132">
        <v>0.34300000000000003</v>
      </c>
      <c r="P22" s="132">
        <v>0.32100000000000001</v>
      </c>
    </row>
    <row r="23" spans="2:16" s="46" customFormat="1" ht="12.75">
      <c r="B23" s="135" t="s">
        <v>125</v>
      </c>
      <c r="C23" s="86"/>
      <c r="D23" s="132">
        <v>0.46600000000000003</v>
      </c>
      <c r="E23" s="132">
        <v>0.36099999999999999</v>
      </c>
      <c r="F23" s="132">
        <v>0.30599999999999999</v>
      </c>
      <c r="G23" s="132">
        <v>0.34899999999999998</v>
      </c>
      <c r="H23" s="132">
        <v>0.34</v>
      </c>
      <c r="I23" s="132">
        <v>0.29599999999999999</v>
      </c>
      <c r="J23" s="132">
        <v>0.29899999999999999</v>
      </c>
      <c r="K23" s="132">
        <v>0.30499999999999999</v>
      </c>
      <c r="L23" s="132">
        <v>0.309</v>
      </c>
      <c r="M23" s="132">
        <v>0.29899999999999999</v>
      </c>
      <c r="N23" s="132">
        <v>0.29799999999999999</v>
      </c>
      <c r="O23" s="132">
        <v>0.29799999999999999</v>
      </c>
      <c r="P23" s="132">
        <v>0.26800000000000002</v>
      </c>
    </row>
    <row r="24" spans="2:16" s="46" customFormat="1" ht="12.75">
      <c r="B24" s="92" t="s">
        <v>126</v>
      </c>
      <c r="C24" s="93"/>
      <c r="D24" s="134">
        <v>9.4E-2</v>
      </c>
      <c r="E24" s="134">
        <v>9.2999999999999999E-2</v>
      </c>
      <c r="F24" s="134">
        <v>0.122</v>
      </c>
      <c r="G24" s="134">
        <v>0.13700000000000001</v>
      </c>
      <c r="H24" s="134">
        <v>0.153</v>
      </c>
      <c r="I24" s="134">
        <v>0.111</v>
      </c>
      <c r="J24" s="134">
        <v>0.108</v>
      </c>
      <c r="K24" s="134">
        <v>0.14399999999999999</v>
      </c>
      <c r="L24" s="134">
        <v>0.17599999999999999</v>
      </c>
      <c r="M24" s="134">
        <v>0.14799999999999999</v>
      </c>
      <c r="N24" s="134">
        <v>0.16200000000000001</v>
      </c>
      <c r="O24" s="134">
        <v>0.13400000000000001</v>
      </c>
      <c r="P24" s="134">
        <v>0.14299999999999999</v>
      </c>
    </row>
    <row r="25" spans="2:16" s="46" customFormat="1" ht="12.75">
      <c r="B25" s="135"/>
      <c r="C25" s="86"/>
      <c r="D25" s="132"/>
      <c r="E25" s="132"/>
      <c r="F25" s="132"/>
      <c r="G25" s="132"/>
      <c r="H25" s="132"/>
      <c r="I25" s="132"/>
      <c r="J25" s="132"/>
      <c r="K25" s="132"/>
      <c r="L25" s="132"/>
      <c r="M25" s="132"/>
      <c r="N25" s="132"/>
      <c r="O25" s="132"/>
      <c r="P25" s="132"/>
    </row>
    <row r="26" spans="2:16" s="46" customFormat="1" ht="14.25">
      <c r="B26" s="57" t="s">
        <v>438</v>
      </c>
      <c r="C26" s="86"/>
      <c r="D26" s="132"/>
      <c r="E26" s="132"/>
      <c r="F26" s="132"/>
      <c r="G26" s="132"/>
      <c r="H26" s="132"/>
      <c r="I26" s="132"/>
      <c r="J26" s="132"/>
      <c r="K26" s="132"/>
      <c r="L26" s="132"/>
      <c r="M26" s="132"/>
      <c r="N26" s="132"/>
      <c r="O26" s="132"/>
      <c r="P26" s="132"/>
    </row>
    <row r="27" spans="2:16" s="46" customFormat="1" ht="12.75">
      <c r="B27" s="89" t="s">
        <v>138</v>
      </c>
      <c r="C27" s="90"/>
      <c r="D27" s="133">
        <v>0.16700000000000001</v>
      </c>
      <c r="E27" s="133">
        <v>0.128</v>
      </c>
      <c r="F27" s="133">
        <v>0.154</v>
      </c>
      <c r="G27" s="133">
        <v>0.17599999999999999</v>
      </c>
      <c r="H27" s="133">
        <v>0.19500000000000001</v>
      </c>
      <c r="I27" s="133">
        <v>0.16500000000000001</v>
      </c>
      <c r="J27" s="133">
        <v>0.13900000000000001</v>
      </c>
      <c r="K27" s="133">
        <v>0.16300000000000001</v>
      </c>
      <c r="L27" s="133">
        <v>0.17199999999999999</v>
      </c>
      <c r="M27" s="133">
        <v>0.16900000000000001</v>
      </c>
      <c r="N27" s="133">
        <v>0.20599999999999999</v>
      </c>
      <c r="O27" s="133">
        <v>0.18099999999999999</v>
      </c>
      <c r="P27" s="133">
        <v>0.14499999999999999</v>
      </c>
    </row>
    <row r="28" spans="2:16" s="46" customFormat="1" ht="12.75">
      <c r="B28" s="135" t="s">
        <v>139</v>
      </c>
      <c r="C28" s="86"/>
      <c r="D28" s="132">
        <v>0.23100000000000001</v>
      </c>
      <c r="E28" s="132">
        <v>0.32100000000000001</v>
      </c>
      <c r="F28" s="132">
        <v>0.35</v>
      </c>
      <c r="G28" s="132">
        <v>0.309</v>
      </c>
      <c r="H28" s="132">
        <v>0.35799999999999998</v>
      </c>
      <c r="I28" s="132">
        <v>0.34499999999999997</v>
      </c>
      <c r="J28" s="132">
        <v>0.27700000000000002</v>
      </c>
      <c r="K28" s="132">
        <v>0.35199999999999998</v>
      </c>
      <c r="L28" s="132">
        <v>0.34899999999999998</v>
      </c>
      <c r="M28" s="132">
        <v>0.36799999999999999</v>
      </c>
      <c r="N28" s="132">
        <v>0.32</v>
      </c>
      <c r="O28" s="132">
        <v>0.33700000000000002</v>
      </c>
      <c r="P28" s="132">
        <v>0.32700000000000001</v>
      </c>
    </row>
    <row r="29" spans="2:16" s="46" customFormat="1" ht="12.75">
      <c r="B29" s="135" t="s">
        <v>141</v>
      </c>
      <c r="C29" s="86"/>
      <c r="D29" s="132">
        <v>0.441</v>
      </c>
      <c r="E29" s="132">
        <v>0.53600000000000003</v>
      </c>
      <c r="F29" s="132">
        <v>0.46500000000000002</v>
      </c>
      <c r="G29" s="132">
        <v>0.44800000000000001</v>
      </c>
      <c r="H29" s="132">
        <v>0.42499999999999999</v>
      </c>
      <c r="I29" s="132">
        <v>0.34399999999999997</v>
      </c>
      <c r="J29" s="132">
        <v>0.36199999999999999</v>
      </c>
      <c r="K29" s="132">
        <v>0.46500000000000002</v>
      </c>
      <c r="L29" s="132">
        <v>0.375</v>
      </c>
      <c r="M29" s="132">
        <v>0.49299999999999999</v>
      </c>
      <c r="N29" s="132">
        <v>0.45100000000000001</v>
      </c>
      <c r="O29" s="132">
        <v>0.35699999999999998</v>
      </c>
      <c r="P29" s="132">
        <v>0.40699999999999997</v>
      </c>
    </row>
    <row r="30" spans="2:16" s="46" customFormat="1" ht="12.75">
      <c r="B30" s="135" t="s">
        <v>142</v>
      </c>
      <c r="C30" s="86"/>
      <c r="D30" s="132">
        <v>0.51500000000000001</v>
      </c>
      <c r="E30" s="132">
        <v>0.64400000000000002</v>
      </c>
      <c r="F30" s="132">
        <v>0.65200000000000002</v>
      </c>
      <c r="G30" s="132">
        <v>0.58699999999999997</v>
      </c>
      <c r="H30" s="132">
        <v>0.58299999999999996</v>
      </c>
      <c r="I30" s="132">
        <v>0.50900000000000001</v>
      </c>
      <c r="J30" s="132">
        <v>0.68700000000000006</v>
      </c>
      <c r="K30" s="132">
        <v>0.58399999999999996</v>
      </c>
      <c r="L30" s="132">
        <v>0.52</v>
      </c>
      <c r="M30" s="132">
        <v>0.57599999999999996</v>
      </c>
      <c r="N30" s="132">
        <v>0.57299999999999995</v>
      </c>
      <c r="O30" s="132">
        <v>0.47699999999999998</v>
      </c>
      <c r="P30" s="132">
        <v>0.373</v>
      </c>
    </row>
    <row r="31" spans="2:16" s="46" customFormat="1" ht="12.75">
      <c r="B31" s="92" t="s">
        <v>143</v>
      </c>
      <c r="C31" s="93"/>
      <c r="D31" s="134">
        <v>0.51500000000000001</v>
      </c>
      <c r="E31" s="134">
        <v>0.57699999999999996</v>
      </c>
      <c r="F31" s="134">
        <v>0.45</v>
      </c>
      <c r="G31" s="134">
        <v>0.55200000000000005</v>
      </c>
      <c r="H31" s="134">
        <v>0.48299999999999998</v>
      </c>
      <c r="I31" s="134">
        <v>0.51300000000000001</v>
      </c>
      <c r="J31" s="134">
        <v>0.54300000000000004</v>
      </c>
      <c r="K31" s="134">
        <v>0.49099999999999999</v>
      </c>
      <c r="L31" s="134">
        <v>0.502</v>
      </c>
      <c r="M31" s="134">
        <v>0.45500000000000002</v>
      </c>
      <c r="N31" s="134">
        <v>0.46500000000000002</v>
      </c>
      <c r="O31" s="134">
        <v>0.43099999999999999</v>
      </c>
      <c r="P31" s="134">
        <v>0.36399999999999999</v>
      </c>
    </row>
    <row r="32" spans="2:16" s="46" customFormat="1" ht="12.75">
      <c r="B32" s="135"/>
      <c r="C32" s="86"/>
      <c r="D32" s="132"/>
      <c r="E32" s="132"/>
      <c r="F32" s="132"/>
      <c r="G32" s="132"/>
      <c r="H32" s="132"/>
      <c r="I32" s="132"/>
      <c r="J32" s="132"/>
      <c r="K32" s="132"/>
      <c r="L32" s="132"/>
      <c r="M32" s="132"/>
      <c r="N32" s="132"/>
      <c r="O32" s="132"/>
      <c r="P32" s="132"/>
    </row>
    <row r="33" spans="2:16" s="46" customFormat="1" ht="12.75">
      <c r="B33" s="57" t="s">
        <v>230</v>
      </c>
      <c r="C33" s="86"/>
      <c r="D33" s="132"/>
      <c r="E33" s="132"/>
      <c r="F33" s="132"/>
      <c r="G33" s="132"/>
      <c r="H33" s="132"/>
      <c r="I33" s="132"/>
      <c r="J33" s="132"/>
      <c r="K33" s="132"/>
      <c r="L33" s="132"/>
      <c r="M33" s="132"/>
      <c r="N33" s="132"/>
      <c r="O33" s="132"/>
      <c r="P33" s="132"/>
    </row>
    <row r="34" spans="2:16" s="46" customFormat="1" ht="12.75">
      <c r="B34" s="89" t="s">
        <v>231</v>
      </c>
      <c r="C34" s="90"/>
      <c r="D34" s="133">
        <v>0.45800000000000002</v>
      </c>
      <c r="E34" s="133">
        <v>0.51400000000000001</v>
      </c>
      <c r="F34" s="133">
        <v>0.52900000000000003</v>
      </c>
      <c r="G34" s="133">
        <v>0.45100000000000001</v>
      </c>
      <c r="H34" s="133">
        <v>0.45200000000000001</v>
      </c>
      <c r="I34" s="133">
        <v>0.42599999999999999</v>
      </c>
      <c r="J34" s="133">
        <v>0.41599999999999998</v>
      </c>
      <c r="K34" s="133">
        <v>0.41899999999999998</v>
      </c>
      <c r="L34" s="133">
        <v>0.41199999999999998</v>
      </c>
      <c r="M34" s="133">
        <v>0.438</v>
      </c>
      <c r="N34" s="133">
        <v>0.42699999999999999</v>
      </c>
      <c r="O34" s="133">
        <v>0.35699999999999998</v>
      </c>
      <c r="P34" s="133">
        <v>0.33500000000000002</v>
      </c>
    </row>
    <row r="35" spans="2:16" s="46" customFormat="1" ht="12.75">
      <c r="B35" s="135" t="s">
        <v>232</v>
      </c>
      <c r="C35" s="86"/>
      <c r="D35" s="132">
        <v>0.47</v>
      </c>
      <c r="E35" s="132">
        <v>0.39200000000000002</v>
      </c>
      <c r="F35" s="132">
        <v>0.313</v>
      </c>
      <c r="G35" s="132">
        <v>0.314</v>
      </c>
      <c r="H35" s="132">
        <v>0.32700000000000001</v>
      </c>
      <c r="I35" s="132">
        <v>0.247</v>
      </c>
      <c r="J35" s="132">
        <v>0.21299999999999999</v>
      </c>
      <c r="K35" s="132">
        <v>0.25800000000000001</v>
      </c>
      <c r="L35" s="132">
        <v>0.28199999999999997</v>
      </c>
      <c r="M35" s="132">
        <v>0.214</v>
      </c>
      <c r="N35" s="132">
        <v>0.23599999999999999</v>
      </c>
      <c r="O35" s="132">
        <v>0.27400000000000002</v>
      </c>
      <c r="P35" s="132">
        <v>0.215</v>
      </c>
    </row>
    <row r="36" spans="2:16" s="46" customFormat="1" ht="12.75">
      <c r="B36" s="92" t="s">
        <v>233</v>
      </c>
      <c r="C36" s="93"/>
      <c r="D36" s="134">
        <v>0.24399999999999999</v>
      </c>
      <c r="E36" s="134">
        <v>0.14499999999999999</v>
      </c>
      <c r="F36" s="134">
        <v>0.114</v>
      </c>
      <c r="G36" s="134">
        <v>0.154</v>
      </c>
      <c r="H36" s="134">
        <v>0.161</v>
      </c>
      <c r="I36" s="134">
        <v>0.13100000000000001</v>
      </c>
      <c r="J36" s="134">
        <v>0.126</v>
      </c>
      <c r="K36" s="134">
        <v>0.17100000000000001</v>
      </c>
      <c r="L36" s="134">
        <v>0.20499999999999999</v>
      </c>
      <c r="M36" s="134">
        <v>0.185</v>
      </c>
      <c r="N36" s="134">
        <v>0.20699999999999999</v>
      </c>
      <c r="O36" s="134">
        <v>0.17299999999999999</v>
      </c>
      <c r="P36" s="134">
        <v>0.17799999999999999</v>
      </c>
    </row>
    <row r="37" spans="2:16" s="46" customFormat="1" ht="12.75">
      <c r="B37" s="135"/>
      <c r="C37" s="86"/>
      <c r="D37" s="132"/>
      <c r="E37" s="132"/>
      <c r="F37" s="132"/>
      <c r="G37" s="132"/>
      <c r="H37" s="132"/>
      <c r="I37" s="132"/>
      <c r="J37" s="132"/>
      <c r="K37" s="132"/>
      <c r="L37" s="132"/>
      <c r="M37" s="132"/>
      <c r="N37" s="132"/>
      <c r="O37" s="132"/>
      <c r="P37" s="132"/>
    </row>
    <row r="38" spans="2:16" s="46" customFormat="1" ht="12.75">
      <c r="B38" s="57" t="s">
        <v>234</v>
      </c>
      <c r="C38" s="137"/>
      <c r="D38" s="132"/>
      <c r="E38" s="132"/>
      <c r="F38" s="132"/>
      <c r="G38" s="132"/>
      <c r="H38" s="132"/>
      <c r="I38" s="132"/>
      <c r="J38" s="132"/>
      <c r="K38" s="132"/>
      <c r="L38" s="132"/>
      <c r="M38" s="132"/>
      <c r="N38" s="132"/>
      <c r="O38" s="132"/>
      <c r="P38" s="132"/>
    </row>
    <row r="39" spans="2:16" s="46" customFormat="1" ht="12.75">
      <c r="B39" s="199" t="s">
        <v>235</v>
      </c>
      <c r="C39" s="200"/>
      <c r="D39" s="133">
        <v>0.47099999999999997</v>
      </c>
      <c r="E39" s="133">
        <v>0.59</v>
      </c>
      <c r="F39" s="133">
        <v>0.53300000000000003</v>
      </c>
      <c r="G39" s="133">
        <v>0.47399999999999998</v>
      </c>
      <c r="H39" s="133">
        <v>0.47499999999999998</v>
      </c>
      <c r="I39" s="133">
        <v>0.42799999999999999</v>
      </c>
      <c r="J39" s="133">
        <v>0.45800000000000002</v>
      </c>
      <c r="K39" s="133">
        <v>0.48899999999999999</v>
      </c>
      <c r="L39" s="133">
        <v>0.44500000000000001</v>
      </c>
      <c r="M39" s="133">
        <v>0.505</v>
      </c>
      <c r="N39" s="133">
        <v>0.46300000000000002</v>
      </c>
      <c r="O39" s="133">
        <v>0.374</v>
      </c>
      <c r="P39" s="133">
        <v>0.44400000000000001</v>
      </c>
    </row>
    <row r="40" spans="2:16" s="46" customFormat="1" ht="12.75">
      <c r="B40" s="201" t="s">
        <v>236</v>
      </c>
      <c r="C40" s="202"/>
      <c r="D40" s="134">
        <v>0.35</v>
      </c>
      <c r="E40" s="134">
        <v>0.35299999999999998</v>
      </c>
      <c r="F40" s="134">
        <v>0.34200000000000003</v>
      </c>
      <c r="G40" s="134">
        <v>0.34100000000000003</v>
      </c>
      <c r="H40" s="134">
        <v>0.32900000000000001</v>
      </c>
      <c r="I40" s="134">
        <v>0.29299999999999998</v>
      </c>
      <c r="J40" s="134">
        <v>0.29399999999999998</v>
      </c>
      <c r="K40" s="134">
        <v>0.316</v>
      </c>
      <c r="L40" s="134">
        <v>0.313</v>
      </c>
      <c r="M40" s="134">
        <v>0.311</v>
      </c>
      <c r="N40" s="134">
        <v>0.318</v>
      </c>
      <c r="O40" s="134">
        <v>0.29499999999999998</v>
      </c>
      <c r="P40" s="134">
        <v>0.26</v>
      </c>
    </row>
    <row r="41" spans="2:16" s="46" customFormat="1" ht="12.75">
      <c r="B41" s="203"/>
      <c r="C41" s="137"/>
      <c r="D41" s="132"/>
      <c r="E41" s="132"/>
      <c r="F41" s="132"/>
      <c r="G41" s="132"/>
      <c r="H41" s="132"/>
      <c r="I41" s="132"/>
      <c r="J41" s="132"/>
      <c r="K41" s="132"/>
      <c r="L41" s="132"/>
      <c r="M41" s="132"/>
      <c r="N41" s="132"/>
      <c r="O41" s="132"/>
      <c r="P41" s="132"/>
    </row>
    <row r="42" spans="2:16" s="46" customFormat="1" ht="14.25">
      <c r="B42" s="57" t="s">
        <v>352</v>
      </c>
      <c r="C42" s="204"/>
      <c r="D42" s="132"/>
      <c r="E42" s="132"/>
      <c r="F42" s="132"/>
      <c r="G42" s="132"/>
      <c r="H42" s="132"/>
      <c r="I42" s="132"/>
      <c r="J42" s="132"/>
      <c r="K42" s="132"/>
      <c r="L42" s="132"/>
      <c r="M42" s="132"/>
      <c r="N42" s="132"/>
      <c r="O42" s="132"/>
      <c r="P42" s="132"/>
    </row>
    <row r="43" spans="2:16" s="46" customFormat="1" ht="12.75">
      <c r="B43" s="199" t="s">
        <v>134</v>
      </c>
      <c r="C43" s="200"/>
      <c r="D43" s="133">
        <v>0.41699999999999998</v>
      </c>
      <c r="E43" s="133">
        <v>0.41899999999999998</v>
      </c>
      <c r="F43" s="133">
        <v>0.373</v>
      </c>
      <c r="G43" s="133">
        <v>0.35099999999999998</v>
      </c>
      <c r="H43" s="133">
        <v>0.34200000000000003</v>
      </c>
      <c r="I43" s="133">
        <v>0.31900000000000001</v>
      </c>
      <c r="J43" s="133">
        <v>0.29499999999999998</v>
      </c>
      <c r="K43" s="133">
        <v>0.34399999999999997</v>
      </c>
      <c r="L43" s="133">
        <v>0.316</v>
      </c>
      <c r="M43" s="133">
        <v>0.34899999999999998</v>
      </c>
      <c r="N43" s="133">
        <v>0.35099999999999998</v>
      </c>
      <c r="O43" s="133">
        <v>0.32200000000000001</v>
      </c>
      <c r="P43" s="133">
        <v>0.30599999999999999</v>
      </c>
    </row>
    <row r="44" spans="2:16" s="46" customFormat="1" ht="12.75">
      <c r="B44" s="201" t="s">
        <v>136</v>
      </c>
      <c r="C44" s="202"/>
      <c r="D44" s="134">
        <v>0.27900000000000003</v>
      </c>
      <c r="E44" s="134">
        <v>0.37</v>
      </c>
      <c r="F44" s="134">
        <v>0.36299999999999999</v>
      </c>
      <c r="G44" s="134">
        <v>0.36599999999999999</v>
      </c>
      <c r="H44" s="134">
        <v>0.34200000000000003</v>
      </c>
      <c r="I44" s="134">
        <v>0.30599999999999999</v>
      </c>
      <c r="J44" s="134">
        <v>0.36199999999999999</v>
      </c>
      <c r="K44" s="134">
        <v>0.34399999999999997</v>
      </c>
      <c r="L44" s="134">
        <v>0.36799999999999999</v>
      </c>
      <c r="M44" s="134">
        <v>0.32600000000000001</v>
      </c>
      <c r="N44" s="134">
        <v>0.314</v>
      </c>
      <c r="O44" s="134">
        <v>0.26800000000000002</v>
      </c>
      <c r="P44" s="134">
        <v>0.254</v>
      </c>
    </row>
    <row r="45" spans="2:16" s="46" customFormat="1" ht="12.75">
      <c r="B45" s="45"/>
      <c r="C45" s="45"/>
      <c r="D45" s="45"/>
      <c r="E45" s="45"/>
      <c r="F45" s="45"/>
      <c r="G45" s="45"/>
      <c r="H45" s="45"/>
      <c r="I45" s="45"/>
      <c r="J45" s="45"/>
      <c r="K45" s="45"/>
      <c r="L45" s="45"/>
      <c r="M45" s="45"/>
      <c r="N45" s="45"/>
      <c r="O45" s="45"/>
      <c r="P45" s="45"/>
    </row>
    <row r="46" spans="2:16" s="46" customFormat="1" ht="12.75">
      <c r="B46" s="66" t="s">
        <v>381</v>
      </c>
      <c r="C46" s="45"/>
      <c r="D46" s="45"/>
      <c r="E46" s="45"/>
      <c r="F46" s="45"/>
      <c r="G46" s="45"/>
      <c r="H46" s="45"/>
      <c r="I46" s="45"/>
      <c r="J46" s="45"/>
      <c r="K46" s="45"/>
      <c r="L46" s="45"/>
      <c r="M46" s="45"/>
      <c r="N46" s="45"/>
      <c r="O46" s="45"/>
      <c r="P46" s="45"/>
    </row>
    <row r="47" spans="2:16" s="46" customFormat="1" ht="12.75">
      <c r="B47" s="66" t="s">
        <v>103</v>
      </c>
      <c r="C47" s="45"/>
      <c r="D47" s="45"/>
      <c r="E47" s="45"/>
      <c r="F47" s="45"/>
      <c r="G47" s="45"/>
      <c r="H47" s="45"/>
      <c r="I47" s="45"/>
      <c r="J47" s="45"/>
      <c r="K47" s="45"/>
      <c r="L47" s="45"/>
      <c r="M47" s="45"/>
      <c r="N47" s="45"/>
      <c r="O47" s="45"/>
      <c r="P47" s="45"/>
    </row>
    <row r="48" spans="2:16" s="46" customFormat="1" ht="12.75">
      <c r="B48" s="45" t="s">
        <v>441</v>
      </c>
      <c r="C48" s="45"/>
      <c r="D48" s="45"/>
      <c r="E48" s="45"/>
      <c r="F48" s="45"/>
      <c r="G48" s="45"/>
      <c r="H48" s="45"/>
      <c r="I48" s="45"/>
      <c r="J48" s="45"/>
      <c r="K48" s="45"/>
      <c r="L48" s="45"/>
      <c r="M48" s="45"/>
      <c r="N48" s="45"/>
      <c r="O48" s="45"/>
      <c r="P48" s="45"/>
    </row>
    <row r="49" spans="2:16" s="46" customFormat="1" ht="13.5" customHeight="1">
      <c r="B49" s="115" t="s">
        <v>442</v>
      </c>
      <c r="C49" s="115"/>
      <c r="D49" s="115"/>
      <c r="E49" s="115"/>
      <c r="F49" s="115"/>
      <c r="G49" s="115"/>
      <c r="H49" s="115"/>
      <c r="I49" s="115"/>
      <c r="J49" s="115"/>
      <c r="K49" s="115"/>
      <c r="L49" s="115"/>
      <c r="M49" s="115"/>
      <c r="N49" s="115"/>
      <c r="O49" s="115"/>
    </row>
    <row r="50" spans="2:16" s="46" customFormat="1" ht="12.75">
      <c r="B50" s="45"/>
      <c r="C50" s="45"/>
      <c r="D50" s="45"/>
      <c r="E50" s="45"/>
      <c r="F50" s="45"/>
      <c r="G50" s="45"/>
      <c r="H50" s="45"/>
      <c r="I50" s="45"/>
      <c r="J50" s="45"/>
      <c r="K50" s="45"/>
      <c r="L50" s="45"/>
      <c r="M50" s="45"/>
      <c r="N50" s="45"/>
      <c r="O50" s="45"/>
      <c r="P50" s="45"/>
    </row>
    <row r="51" spans="2:16" s="46" customFormat="1" ht="12.75">
      <c r="B51" s="45" t="s">
        <v>101</v>
      </c>
    </row>
    <row r="52" spans="2:16" s="46" customFormat="1" ht="12.75"/>
    <row r="53" spans="2:16" s="46" customFormat="1" ht="12.75"/>
  </sheetData>
  <mergeCells count="4">
    <mergeCell ref="B4:K4"/>
    <mergeCell ref="B6:C7"/>
    <mergeCell ref="D6:P6"/>
    <mergeCell ref="B49:O49"/>
  </mergeCells>
  <pageMargins left="0.70866141732283472" right="0.70866141732283472" top="0.78740157480314965" bottom="0.78740157480314965" header="0.31496062992125984" footer="0.31496062992125984"/>
  <pageSetup paperSize="9"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9"/>
  </sheetPr>
  <dimension ref="A1:AW215"/>
  <sheetViews>
    <sheetView showGridLines="0" zoomScaleNormal="100" workbookViewId="0"/>
  </sheetViews>
  <sheetFormatPr baseColWidth="10" defaultColWidth="10.7109375" defaultRowHeight="15"/>
  <cols>
    <col min="1" max="2" width="10.7109375" style="33"/>
    <col min="3" max="3" width="24.42578125" style="33" bestFit="1" customWidth="1"/>
    <col min="4" max="11" width="9.140625" style="33" customWidth="1"/>
    <col min="12" max="22" width="10.7109375" style="33"/>
    <col min="23" max="23" width="8" style="33" bestFit="1" customWidth="1"/>
    <col min="24" max="24" width="17.7109375" style="33" bestFit="1" customWidth="1"/>
    <col min="25" max="16384" width="10.7109375" style="33"/>
  </cols>
  <sheetData>
    <row r="1" spans="1:49">
      <c r="A1" s="1"/>
      <c r="B1" s="1"/>
      <c r="C1" s="1"/>
      <c r="D1" s="1"/>
      <c r="E1" s="1"/>
      <c r="F1" s="1"/>
      <c r="G1" s="1"/>
      <c r="H1" s="1"/>
      <c r="I1" s="1"/>
      <c r="J1" s="1"/>
      <c r="K1" s="1"/>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row>
    <row r="2" spans="1:49" s="38" customFormat="1" ht="26.85" customHeight="1">
      <c r="A2" s="34"/>
      <c r="B2" s="348" t="s">
        <v>48</v>
      </c>
      <c r="C2" s="36" t="s">
        <v>49</v>
      </c>
      <c r="D2" s="37"/>
      <c r="E2" s="37"/>
      <c r="F2" s="37"/>
      <c r="G2" s="37"/>
      <c r="H2" s="37"/>
      <c r="I2" s="37"/>
      <c r="J2" s="37"/>
      <c r="K2" s="37"/>
      <c r="T2" s="349"/>
      <c r="U2" s="350"/>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row>
    <row r="3" spans="1:49" ht="13.35" customHeight="1">
      <c r="A3" s="1"/>
      <c r="B3" s="1"/>
      <c r="C3" s="1"/>
      <c r="D3" s="1"/>
      <c r="E3" s="1"/>
      <c r="F3" s="1"/>
      <c r="G3" s="1"/>
      <c r="H3" s="1"/>
      <c r="I3" s="1"/>
      <c r="J3" s="1"/>
      <c r="K3" s="1"/>
      <c r="T3" s="347"/>
      <c r="U3" s="350"/>
      <c r="V3" s="347"/>
      <c r="W3" s="347"/>
      <c r="X3" s="347"/>
      <c r="Y3" s="347"/>
      <c r="Z3" s="347"/>
      <c r="AA3" s="347"/>
      <c r="AB3" s="347"/>
      <c r="AC3" s="347"/>
      <c r="AD3" s="347"/>
      <c r="AE3" s="347"/>
      <c r="AF3" s="347"/>
      <c r="AG3" s="347"/>
      <c r="AH3" s="347"/>
      <c r="AI3" s="349"/>
      <c r="AJ3" s="349"/>
      <c r="AK3" s="349"/>
      <c r="AL3" s="349"/>
      <c r="AM3" s="349"/>
      <c r="AN3" s="349"/>
      <c r="AO3" s="347"/>
      <c r="AP3" s="347"/>
      <c r="AQ3" s="347"/>
      <c r="AR3" s="347"/>
      <c r="AS3" s="347"/>
      <c r="AT3" s="347"/>
      <c r="AU3" s="347"/>
      <c r="AV3" s="347"/>
      <c r="AW3" s="347"/>
    </row>
    <row r="4" spans="1:49" ht="15" customHeight="1">
      <c r="A4" s="1"/>
      <c r="B4" s="351" t="s">
        <v>455</v>
      </c>
      <c r="C4" s="1"/>
      <c r="D4" s="1"/>
      <c r="E4" s="1"/>
      <c r="F4" s="1"/>
      <c r="G4" s="1"/>
      <c r="H4" s="1"/>
      <c r="I4" s="1"/>
      <c r="J4" s="1"/>
      <c r="K4" s="1"/>
      <c r="T4" s="347"/>
      <c r="U4" s="352"/>
      <c r="V4" s="353"/>
      <c r="W4" s="347"/>
      <c r="X4" s="347"/>
      <c r="Y4" s="354"/>
      <c r="Z4" s="355"/>
      <c r="AA4" s="355"/>
      <c r="AB4" s="355"/>
      <c r="AC4" s="355"/>
      <c r="AD4" s="355"/>
      <c r="AE4" s="355"/>
      <c r="AF4" s="355"/>
      <c r="AG4" s="355"/>
      <c r="AH4" s="355"/>
      <c r="AI4" s="355"/>
      <c r="AJ4" s="349"/>
      <c r="AK4" s="349"/>
      <c r="AL4" s="349"/>
      <c r="AM4" s="349"/>
      <c r="AN4" s="349"/>
      <c r="AO4" s="347"/>
      <c r="AP4" s="347"/>
      <c r="AQ4" s="347"/>
      <c r="AR4" s="347"/>
      <c r="AS4" s="347"/>
      <c r="AT4" s="347"/>
      <c r="AU4" s="347"/>
      <c r="AV4" s="347"/>
      <c r="AW4" s="347"/>
    </row>
    <row r="5" spans="1:49" ht="13.35" customHeight="1">
      <c r="A5" s="1"/>
      <c r="B5" s="1"/>
      <c r="C5" s="1"/>
      <c r="D5" s="1"/>
      <c r="E5" s="1"/>
      <c r="F5" s="1"/>
      <c r="G5" s="1"/>
      <c r="H5" s="1"/>
      <c r="I5" s="1"/>
      <c r="J5" s="1"/>
      <c r="K5" s="1"/>
      <c r="T5" s="347"/>
      <c r="U5" s="347"/>
      <c r="V5" s="347"/>
      <c r="W5" s="347"/>
      <c r="X5" s="347"/>
      <c r="Y5" s="347"/>
      <c r="Z5" s="356"/>
      <c r="AA5" s="356"/>
      <c r="AB5" s="356"/>
      <c r="AC5" s="356"/>
      <c r="AD5" s="356"/>
      <c r="AE5" s="356"/>
      <c r="AF5" s="356"/>
      <c r="AG5" s="356"/>
      <c r="AH5" s="356"/>
      <c r="AI5" s="356"/>
      <c r="AJ5" s="349"/>
      <c r="AK5" s="349"/>
      <c r="AL5" s="349"/>
      <c r="AM5" s="349"/>
      <c r="AN5" s="349"/>
      <c r="AO5" s="347"/>
      <c r="AP5" s="347"/>
      <c r="AQ5" s="347"/>
      <c r="AR5" s="347"/>
      <c r="AS5" s="347"/>
      <c r="AT5" s="347"/>
      <c r="AU5" s="347"/>
      <c r="AV5" s="347"/>
      <c r="AW5" s="347"/>
    </row>
    <row r="6" spans="1:49" s="46" customFormat="1">
      <c r="A6" s="42"/>
      <c r="B6" s="42"/>
      <c r="C6" s="42"/>
      <c r="D6" s="292" t="s">
        <v>104</v>
      </c>
      <c r="E6" s="293"/>
      <c r="F6" s="293"/>
      <c r="G6" s="293"/>
      <c r="H6" s="293"/>
      <c r="I6" s="293"/>
      <c r="J6" s="293"/>
      <c r="K6" s="294"/>
      <c r="T6" s="355"/>
      <c r="U6" s="347"/>
      <c r="V6" s="347"/>
      <c r="W6" s="347"/>
      <c r="X6" s="347"/>
      <c r="Y6" s="347"/>
      <c r="Z6" s="355"/>
      <c r="AA6" s="355"/>
      <c r="AB6" s="355"/>
      <c r="AC6" s="355"/>
      <c r="AD6" s="355"/>
      <c r="AE6" s="355"/>
      <c r="AF6" s="355"/>
      <c r="AG6" s="355"/>
      <c r="AH6" s="355"/>
      <c r="AI6" s="355"/>
      <c r="AJ6" s="349"/>
      <c r="AK6" s="349"/>
      <c r="AL6" s="349"/>
      <c r="AM6" s="349"/>
      <c r="AN6" s="349"/>
      <c r="AO6" s="355"/>
      <c r="AP6" s="355"/>
      <c r="AQ6" s="355"/>
      <c r="AR6" s="355"/>
      <c r="AS6" s="355"/>
      <c r="AT6" s="355"/>
      <c r="AU6" s="355"/>
      <c r="AV6" s="355"/>
      <c r="AW6" s="355"/>
    </row>
    <row r="7" spans="1:49" s="46" customFormat="1">
      <c r="A7" s="42"/>
      <c r="B7" s="357" t="s">
        <v>313</v>
      </c>
      <c r="C7" s="47"/>
      <c r="D7" s="295">
        <v>2008</v>
      </c>
      <c r="E7" s="295">
        <v>2009</v>
      </c>
      <c r="F7" s="295">
        <v>2010</v>
      </c>
      <c r="G7" s="295">
        <v>2011</v>
      </c>
      <c r="H7" s="295">
        <v>2012</v>
      </c>
      <c r="I7" s="295">
        <v>2013</v>
      </c>
      <c r="J7" s="295">
        <v>2014</v>
      </c>
      <c r="K7" s="295">
        <v>2015</v>
      </c>
      <c r="T7" s="355"/>
      <c r="U7" s="358"/>
      <c r="V7" s="358"/>
      <c r="W7" s="358"/>
      <c r="X7" s="358"/>
      <c r="Y7" s="358"/>
      <c r="Z7" s="358"/>
      <c r="AA7" s="358"/>
      <c r="AB7" s="358"/>
      <c r="AC7" s="358"/>
      <c r="AD7" s="358"/>
      <c r="AE7" s="358"/>
      <c r="AF7" s="358"/>
      <c r="AG7" s="358"/>
      <c r="AH7" s="358"/>
      <c r="AI7" s="358"/>
      <c r="AJ7" s="349"/>
      <c r="AK7" s="349"/>
      <c r="AL7" s="349"/>
      <c r="AM7" s="349"/>
      <c r="AN7" s="349"/>
      <c r="AO7" s="355"/>
      <c r="AP7" s="355"/>
      <c r="AQ7" s="355"/>
      <c r="AR7" s="355"/>
      <c r="AS7" s="355"/>
      <c r="AT7" s="355"/>
      <c r="AU7" s="355"/>
      <c r="AV7" s="355"/>
      <c r="AW7" s="355"/>
    </row>
    <row r="8" spans="1:49" s="46" customFormat="1">
      <c r="A8" s="45"/>
      <c r="B8" s="55"/>
      <c r="C8" s="129"/>
      <c r="D8" s="130"/>
      <c r="E8" s="130"/>
      <c r="F8" s="130"/>
      <c r="G8" s="45"/>
      <c r="H8" s="45"/>
      <c r="I8" s="45"/>
      <c r="J8" s="45"/>
      <c r="K8" s="45"/>
      <c r="T8" s="355"/>
      <c r="U8" s="355"/>
      <c r="V8" s="355"/>
      <c r="W8" s="355"/>
      <c r="X8" s="355"/>
      <c r="Y8" s="355"/>
      <c r="Z8" s="355"/>
      <c r="AA8" s="355"/>
      <c r="AB8" s="355"/>
      <c r="AC8" s="355"/>
      <c r="AD8" s="355"/>
      <c r="AE8" s="355"/>
      <c r="AF8" s="355"/>
      <c r="AG8" s="355"/>
      <c r="AH8" s="355"/>
      <c r="AI8" s="355"/>
      <c r="AJ8" s="349"/>
      <c r="AK8" s="349"/>
      <c r="AL8" s="349"/>
      <c r="AM8" s="349"/>
      <c r="AN8" s="349"/>
      <c r="AO8" s="355"/>
      <c r="AP8" s="355"/>
      <c r="AQ8" s="355"/>
      <c r="AR8" s="355"/>
      <c r="AS8" s="355"/>
      <c r="AT8" s="355"/>
      <c r="AU8" s="355"/>
      <c r="AV8" s="355"/>
      <c r="AW8" s="355"/>
    </row>
    <row r="9" spans="1:49" s="46" customFormat="1">
      <c r="A9" s="45"/>
      <c r="B9" s="78" t="s">
        <v>456</v>
      </c>
      <c r="C9" s="84"/>
      <c r="D9" s="359">
        <v>6.8000000000000005E-2</v>
      </c>
      <c r="E9" s="359">
        <v>7.1999999999999995E-2</v>
      </c>
      <c r="F9" s="359">
        <v>7.6999999999999999E-2</v>
      </c>
      <c r="G9" s="359">
        <v>7.8E-2</v>
      </c>
      <c r="H9" s="359">
        <v>8.5999999999999993E-2</v>
      </c>
      <c r="I9" s="359">
        <v>9.9000000000000005E-2</v>
      </c>
      <c r="J9" s="359">
        <v>9.7000000000000003E-2</v>
      </c>
      <c r="K9" s="359">
        <v>9.5000000000000001E-2</v>
      </c>
      <c r="T9" s="355"/>
      <c r="U9" s="360"/>
      <c r="V9" s="360"/>
      <c r="W9" s="360"/>
      <c r="X9" s="360"/>
      <c r="Y9" s="361"/>
      <c r="Z9" s="360"/>
      <c r="AA9" s="360"/>
      <c r="AB9" s="360"/>
      <c r="AC9" s="360"/>
      <c r="AD9" s="360"/>
      <c r="AE9" s="360"/>
      <c r="AF9" s="360"/>
      <c r="AG9" s="360"/>
      <c r="AH9" s="360"/>
      <c r="AI9" s="360"/>
      <c r="AJ9" s="349"/>
      <c r="AK9" s="349"/>
      <c r="AL9" s="349"/>
      <c r="AM9" s="349"/>
      <c r="AN9" s="349"/>
      <c r="AO9" s="355"/>
      <c r="AP9" s="355"/>
      <c r="AQ9" s="355"/>
      <c r="AR9" s="355"/>
      <c r="AS9" s="355"/>
      <c r="AT9" s="355"/>
      <c r="AU9" s="355"/>
      <c r="AV9" s="355"/>
      <c r="AW9" s="355"/>
    </row>
    <row r="10" spans="1:49" s="46" customFormat="1">
      <c r="A10" s="45"/>
      <c r="B10" s="57"/>
      <c r="C10" s="86"/>
      <c r="D10" s="362"/>
      <c r="E10" s="362"/>
      <c r="F10" s="362"/>
      <c r="G10" s="362"/>
      <c r="H10" s="362"/>
      <c r="I10" s="362"/>
      <c r="J10" s="362"/>
      <c r="K10" s="362"/>
      <c r="T10" s="355"/>
      <c r="U10" s="363"/>
      <c r="V10" s="363"/>
      <c r="W10" s="363"/>
      <c r="X10" s="363"/>
      <c r="Y10" s="364"/>
      <c r="Z10" s="363"/>
      <c r="AA10" s="363"/>
      <c r="AB10" s="363"/>
      <c r="AC10" s="363"/>
      <c r="AD10" s="363"/>
      <c r="AE10" s="363"/>
      <c r="AF10" s="363"/>
      <c r="AG10" s="363"/>
      <c r="AH10" s="363"/>
      <c r="AI10" s="363"/>
      <c r="AJ10" s="349"/>
      <c r="AK10" s="349"/>
      <c r="AL10" s="349"/>
      <c r="AM10" s="349"/>
      <c r="AN10" s="349"/>
      <c r="AO10" s="355"/>
      <c r="AP10" s="355"/>
      <c r="AQ10" s="355"/>
      <c r="AR10" s="355"/>
      <c r="AS10" s="355"/>
      <c r="AT10" s="355"/>
      <c r="AU10" s="355"/>
      <c r="AV10" s="355"/>
      <c r="AW10" s="355"/>
    </row>
    <row r="11" spans="1:49" s="46" customFormat="1">
      <c r="A11" s="45"/>
      <c r="B11" s="57" t="s">
        <v>118</v>
      </c>
      <c r="C11" s="86"/>
      <c r="D11" s="362"/>
      <c r="E11" s="362"/>
      <c r="F11" s="362"/>
      <c r="G11" s="362"/>
      <c r="H11" s="362"/>
      <c r="I11" s="362"/>
      <c r="J11" s="362"/>
      <c r="K11" s="362"/>
      <c r="T11" s="355"/>
      <c r="U11" s="363"/>
      <c r="V11" s="363"/>
      <c r="W11" s="363"/>
      <c r="X11" s="363"/>
      <c r="Y11" s="364"/>
      <c r="Z11" s="363"/>
      <c r="AA11" s="363"/>
      <c r="AB11" s="363"/>
      <c r="AC11" s="363"/>
      <c r="AD11" s="363"/>
      <c r="AE11" s="363"/>
      <c r="AF11" s="363"/>
      <c r="AG11" s="363"/>
      <c r="AH11" s="363"/>
      <c r="AI11" s="363"/>
      <c r="AJ11" s="349"/>
      <c r="AK11" s="349"/>
      <c r="AL11" s="349"/>
      <c r="AM11" s="349"/>
      <c r="AN11" s="349"/>
      <c r="AO11" s="355"/>
      <c r="AP11" s="355"/>
      <c r="AQ11" s="355"/>
      <c r="AR11" s="355"/>
      <c r="AS11" s="355"/>
      <c r="AT11" s="355"/>
      <c r="AU11" s="355"/>
      <c r="AV11" s="355"/>
      <c r="AW11" s="355"/>
    </row>
    <row r="12" spans="1:49" s="148" customFormat="1">
      <c r="A12" s="99"/>
      <c r="B12" s="89" t="s">
        <v>119</v>
      </c>
      <c r="C12" s="90"/>
      <c r="D12" s="365">
        <v>6.2E-2</v>
      </c>
      <c r="E12" s="365">
        <v>6.2E-2</v>
      </c>
      <c r="F12" s="365">
        <v>7.1999999999999995E-2</v>
      </c>
      <c r="G12" s="365">
        <v>6.8000000000000005E-2</v>
      </c>
      <c r="H12" s="365">
        <v>7.4999999999999997E-2</v>
      </c>
      <c r="I12" s="365">
        <v>8.7999999999999995E-2</v>
      </c>
      <c r="J12" s="365">
        <v>8.7999999999999995E-2</v>
      </c>
      <c r="K12" s="365">
        <v>8.1000000000000003E-2</v>
      </c>
      <c r="T12" s="355"/>
      <c r="U12" s="363"/>
      <c r="V12" s="363"/>
      <c r="W12" s="363"/>
      <c r="X12" s="363"/>
      <c r="Y12" s="364"/>
      <c r="Z12" s="363"/>
      <c r="AA12" s="363"/>
      <c r="AB12" s="363"/>
      <c r="AC12" s="363"/>
      <c r="AD12" s="363"/>
      <c r="AE12" s="363"/>
      <c r="AF12" s="363"/>
      <c r="AG12" s="363"/>
      <c r="AH12" s="363"/>
      <c r="AI12" s="363"/>
      <c r="AJ12" s="349"/>
      <c r="AK12" s="349"/>
      <c r="AL12" s="349"/>
      <c r="AM12" s="349"/>
      <c r="AN12" s="349"/>
      <c r="AO12" s="355"/>
      <c r="AP12" s="355"/>
      <c r="AQ12" s="355"/>
      <c r="AR12" s="355"/>
      <c r="AS12" s="355"/>
      <c r="AT12" s="355"/>
      <c r="AU12" s="355"/>
      <c r="AV12" s="355"/>
      <c r="AW12" s="355"/>
    </row>
    <row r="13" spans="1:49" s="46" customFormat="1">
      <c r="A13" s="42"/>
      <c r="B13" s="92" t="s">
        <v>120</v>
      </c>
      <c r="C13" s="93"/>
      <c r="D13" s="366">
        <v>7.4999999999999997E-2</v>
      </c>
      <c r="E13" s="366">
        <v>0.08</v>
      </c>
      <c r="F13" s="366">
        <v>8.2000000000000003E-2</v>
      </c>
      <c r="G13" s="366">
        <v>8.7999999999999995E-2</v>
      </c>
      <c r="H13" s="366">
        <v>9.8000000000000004E-2</v>
      </c>
      <c r="I13" s="366">
        <v>0.111</v>
      </c>
      <c r="J13" s="366">
        <v>0.105</v>
      </c>
      <c r="K13" s="366">
        <v>0.11</v>
      </c>
      <c r="T13" s="355"/>
      <c r="U13" s="363"/>
      <c r="V13" s="363"/>
      <c r="W13" s="363"/>
      <c r="X13" s="363"/>
      <c r="Y13" s="364"/>
      <c r="Z13" s="363"/>
      <c r="AA13" s="363"/>
      <c r="AB13" s="363"/>
      <c r="AC13" s="363"/>
      <c r="AD13" s="363"/>
      <c r="AE13" s="363"/>
      <c r="AF13" s="363"/>
      <c r="AG13" s="363"/>
      <c r="AH13" s="363"/>
      <c r="AI13" s="363"/>
      <c r="AJ13" s="349"/>
      <c r="AK13" s="349"/>
      <c r="AL13" s="349"/>
      <c r="AM13" s="349"/>
      <c r="AN13" s="349"/>
      <c r="AO13" s="355"/>
      <c r="AP13" s="355"/>
      <c r="AQ13" s="355"/>
      <c r="AR13" s="355"/>
      <c r="AS13" s="355"/>
      <c r="AT13" s="355"/>
      <c r="AU13" s="355"/>
      <c r="AV13" s="355"/>
      <c r="AW13" s="355"/>
    </row>
    <row r="14" spans="1:49" s="46" customFormat="1">
      <c r="A14" s="42"/>
      <c r="B14" s="95"/>
      <c r="C14" s="58"/>
      <c r="D14" s="362"/>
      <c r="E14" s="362"/>
      <c r="F14" s="362"/>
      <c r="G14" s="362"/>
      <c r="H14" s="362"/>
      <c r="I14" s="362"/>
      <c r="J14" s="362"/>
      <c r="K14" s="362"/>
      <c r="T14" s="355"/>
      <c r="U14" s="363"/>
      <c r="V14" s="363"/>
      <c r="W14" s="363"/>
      <c r="X14" s="363"/>
      <c r="Y14" s="364"/>
      <c r="Z14" s="363"/>
      <c r="AA14" s="363"/>
      <c r="AB14" s="363"/>
      <c r="AC14" s="363"/>
      <c r="AD14" s="363"/>
      <c r="AE14" s="363"/>
      <c r="AF14" s="363"/>
      <c r="AG14" s="363"/>
      <c r="AH14" s="363"/>
      <c r="AI14" s="363"/>
      <c r="AJ14" s="349"/>
      <c r="AK14" s="349"/>
      <c r="AL14" s="349"/>
      <c r="AM14" s="349"/>
      <c r="AN14" s="349"/>
      <c r="AO14" s="355"/>
      <c r="AP14" s="355"/>
      <c r="AQ14" s="355"/>
      <c r="AR14" s="355"/>
      <c r="AS14" s="355"/>
      <c r="AT14" s="355"/>
      <c r="AU14" s="355"/>
      <c r="AV14" s="355"/>
      <c r="AW14" s="355"/>
    </row>
    <row r="15" spans="1:49" s="46" customFormat="1">
      <c r="A15" s="45"/>
      <c r="B15" s="57" t="s">
        <v>121</v>
      </c>
      <c r="C15" s="58"/>
      <c r="D15" s="367"/>
      <c r="E15" s="367"/>
      <c r="F15" s="367"/>
      <c r="G15" s="367"/>
      <c r="H15" s="367"/>
      <c r="I15" s="367"/>
      <c r="J15" s="367"/>
      <c r="K15" s="367"/>
      <c r="T15" s="355"/>
      <c r="U15" s="363"/>
      <c r="V15" s="363"/>
      <c r="W15" s="363"/>
      <c r="X15" s="363"/>
      <c r="Y15" s="364"/>
      <c r="Z15" s="363"/>
      <c r="AA15" s="363"/>
      <c r="AB15" s="363"/>
      <c r="AC15" s="363"/>
      <c r="AD15" s="363"/>
      <c r="AE15" s="363"/>
      <c r="AF15" s="363"/>
      <c r="AG15" s="363"/>
      <c r="AH15" s="363"/>
      <c r="AI15" s="363"/>
      <c r="AJ15" s="349"/>
      <c r="AK15" s="349"/>
      <c r="AL15" s="349"/>
      <c r="AM15" s="349"/>
      <c r="AN15" s="349"/>
      <c r="AO15" s="355"/>
      <c r="AP15" s="355"/>
      <c r="AQ15" s="355"/>
      <c r="AR15" s="355"/>
      <c r="AS15" s="355"/>
      <c r="AT15" s="355"/>
      <c r="AU15" s="355"/>
      <c r="AV15" s="355"/>
      <c r="AW15" s="355"/>
    </row>
    <row r="16" spans="1:49" s="148" customFormat="1">
      <c r="A16" s="99"/>
      <c r="B16" s="158" t="s">
        <v>123</v>
      </c>
      <c r="C16" s="69"/>
      <c r="D16" s="365">
        <v>0.11600000000000001</v>
      </c>
      <c r="E16" s="365">
        <v>0.106</v>
      </c>
      <c r="F16" s="365">
        <v>9.6000000000000002E-2</v>
      </c>
      <c r="G16" s="365">
        <v>0.10299999999999999</v>
      </c>
      <c r="H16" s="365">
        <v>0.115</v>
      </c>
      <c r="I16" s="365">
        <v>0.13700000000000001</v>
      </c>
      <c r="J16" s="365">
        <v>0.115</v>
      </c>
      <c r="K16" s="365">
        <v>0.14000000000000001</v>
      </c>
      <c r="T16" s="355"/>
      <c r="U16" s="363"/>
      <c r="V16" s="363"/>
      <c r="W16" s="363"/>
      <c r="X16" s="363"/>
      <c r="Y16" s="364"/>
      <c r="Z16" s="363"/>
      <c r="AA16" s="363"/>
      <c r="AB16" s="363"/>
      <c r="AC16" s="363"/>
      <c r="AD16" s="363"/>
      <c r="AE16" s="363"/>
      <c r="AF16" s="363"/>
      <c r="AG16" s="363"/>
      <c r="AH16" s="363"/>
      <c r="AI16" s="363"/>
      <c r="AJ16" s="349"/>
      <c r="AK16" s="349"/>
      <c r="AL16" s="349"/>
      <c r="AM16" s="349"/>
      <c r="AN16" s="349"/>
      <c r="AO16" s="355"/>
      <c r="AP16" s="355"/>
      <c r="AQ16" s="355"/>
      <c r="AR16" s="355"/>
      <c r="AS16" s="355"/>
      <c r="AT16" s="355"/>
      <c r="AU16" s="355"/>
      <c r="AV16" s="355"/>
      <c r="AW16" s="355"/>
    </row>
    <row r="17" spans="1:49" s="46" customFormat="1">
      <c r="A17" s="42"/>
      <c r="B17" s="61" t="s">
        <v>457</v>
      </c>
      <c r="C17" s="99"/>
      <c r="D17" s="362">
        <v>6.5000000000000002E-2</v>
      </c>
      <c r="E17" s="362">
        <v>6.9000000000000006E-2</v>
      </c>
      <c r="F17" s="362">
        <v>7.5999999999999998E-2</v>
      </c>
      <c r="G17" s="362">
        <v>7.3999999999999996E-2</v>
      </c>
      <c r="H17" s="362">
        <v>8.4000000000000005E-2</v>
      </c>
      <c r="I17" s="362">
        <v>9.8000000000000004E-2</v>
      </c>
      <c r="J17" s="362">
        <v>9.5000000000000001E-2</v>
      </c>
      <c r="K17" s="362">
        <v>9.1999999999999998E-2</v>
      </c>
      <c r="T17" s="355"/>
      <c r="U17" s="363"/>
      <c r="V17" s="363"/>
      <c r="W17" s="363"/>
      <c r="X17" s="363"/>
      <c r="Y17" s="364"/>
      <c r="Z17" s="363"/>
      <c r="AA17" s="363"/>
      <c r="AB17" s="363"/>
      <c r="AC17" s="363"/>
      <c r="AD17" s="363"/>
      <c r="AE17" s="363"/>
      <c r="AF17" s="363"/>
      <c r="AG17" s="363"/>
      <c r="AH17" s="363"/>
      <c r="AI17" s="363"/>
      <c r="AJ17" s="349"/>
      <c r="AK17" s="349"/>
      <c r="AL17" s="349"/>
      <c r="AM17" s="349"/>
      <c r="AN17" s="349"/>
      <c r="AO17" s="355"/>
      <c r="AP17" s="355"/>
      <c r="AQ17" s="355"/>
      <c r="AR17" s="355"/>
      <c r="AS17" s="355"/>
      <c r="AT17" s="355"/>
      <c r="AU17" s="355"/>
      <c r="AV17" s="355"/>
      <c r="AW17" s="355"/>
    </row>
    <row r="18" spans="1:49" s="46" customFormat="1">
      <c r="A18" s="42"/>
      <c r="B18" s="63" t="s">
        <v>339</v>
      </c>
      <c r="C18" s="101"/>
      <c r="D18" s="366">
        <v>5.5E-2</v>
      </c>
      <c r="E18" s="366">
        <v>0.06</v>
      </c>
      <c r="F18" s="366">
        <v>7.4999999999999997E-2</v>
      </c>
      <c r="G18" s="366">
        <v>7.8E-2</v>
      </c>
      <c r="H18" s="366">
        <v>8.5000000000000006E-2</v>
      </c>
      <c r="I18" s="366">
        <v>9.0999999999999998E-2</v>
      </c>
      <c r="J18" s="366">
        <v>9.5000000000000001E-2</v>
      </c>
      <c r="K18" s="366">
        <v>8.7999999999999995E-2</v>
      </c>
      <c r="T18" s="355"/>
      <c r="U18" s="363"/>
      <c r="V18" s="363"/>
      <c r="W18" s="363"/>
      <c r="X18" s="363"/>
      <c r="Y18" s="364"/>
      <c r="Z18" s="363"/>
      <c r="AA18" s="363"/>
      <c r="AB18" s="363"/>
      <c r="AC18" s="363"/>
      <c r="AD18" s="363"/>
      <c r="AE18" s="363"/>
      <c r="AF18" s="363"/>
      <c r="AG18" s="363"/>
      <c r="AH18" s="363"/>
      <c r="AI18" s="363"/>
      <c r="AJ18" s="349"/>
      <c r="AK18" s="349"/>
      <c r="AL18" s="349"/>
      <c r="AM18" s="349"/>
      <c r="AN18" s="349"/>
      <c r="AO18" s="355"/>
      <c r="AP18" s="355"/>
      <c r="AQ18" s="355"/>
      <c r="AR18" s="355"/>
      <c r="AS18" s="355"/>
      <c r="AT18" s="355"/>
      <c r="AU18" s="355"/>
      <c r="AV18" s="355"/>
      <c r="AW18" s="355"/>
    </row>
    <row r="19" spans="1:49" s="46" customFormat="1">
      <c r="A19" s="42"/>
      <c r="B19" s="61"/>
      <c r="C19" s="99"/>
      <c r="D19" s="362"/>
      <c r="E19" s="362"/>
      <c r="F19" s="362"/>
      <c r="G19" s="362"/>
      <c r="H19" s="362"/>
      <c r="I19" s="362"/>
      <c r="J19" s="362"/>
      <c r="K19" s="362"/>
      <c r="T19" s="355"/>
      <c r="U19" s="363"/>
      <c r="V19" s="363"/>
      <c r="W19" s="363"/>
      <c r="X19" s="363"/>
      <c r="Y19" s="364"/>
      <c r="Z19" s="363"/>
      <c r="AA19" s="363"/>
      <c r="AB19" s="363"/>
      <c r="AC19" s="363"/>
      <c r="AD19" s="363"/>
      <c r="AE19" s="363"/>
      <c r="AF19" s="363"/>
      <c r="AG19" s="363"/>
      <c r="AH19" s="363"/>
      <c r="AI19" s="363"/>
      <c r="AJ19" s="349"/>
      <c r="AK19" s="349"/>
      <c r="AL19" s="349"/>
      <c r="AM19" s="349"/>
      <c r="AN19" s="349"/>
      <c r="AO19" s="355"/>
      <c r="AP19" s="355"/>
      <c r="AQ19" s="355"/>
      <c r="AR19" s="355"/>
      <c r="AS19" s="355"/>
      <c r="AT19" s="355"/>
      <c r="AU19" s="355"/>
      <c r="AV19" s="355"/>
      <c r="AW19" s="355"/>
    </row>
    <row r="20" spans="1:49" s="46" customFormat="1">
      <c r="A20" s="42"/>
      <c r="B20" s="57" t="s">
        <v>458</v>
      </c>
      <c r="C20" s="58"/>
      <c r="D20" s="362"/>
      <c r="E20" s="362"/>
      <c r="F20" s="362"/>
      <c r="G20" s="362"/>
      <c r="H20" s="362"/>
      <c r="I20" s="362"/>
      <c r="J20" s="362"/>
      <c r="K20" s="362"/>
      <c r="T20" s="355"/>
      <c r="U20" s="363"/>
      <c r="V20" s="363"/>
      <c r="W20" s="363"/>
      <c r="X20" s="363"/>
      <c r="Y20" s="364"/>
      <c r="Z20" s="363"/>
      <c r="AA20" s="363"/>
      <c r="AB20" s="363"/>
      <c r="AC20" s="363"/>
      <c r="AD20" s="363"/>
      <c r="AE20" s="363"/>
      <c r="AF20" s="363"/>
      <c r="AG20" s="363"/>
      <c r="AH20" s="363"/>
      <c r="AI20" s="363"/>
      <c r="AJ20" s="349"/>
      <c r="AK20" s="349"/>
      <c r="AL20" s="349"/>
      <c r="AM20" s="349"/>
      <c r="AN20" s="349"/>
      <c r="AO20" s="355"/>
      <c r="AP20" s="355"/>
      <c r="AQ20" s="355"/>
      <c r="AR20" s="355"/>
      <c r="AS20" s="355"/>
      <c r="AT20" s="355"/>
      <c r="AU20" s="355"/>
      <c r="AV20" s="355"/>
      <c r="AW20" s="355"/>
    </row>
    <row r="21" spans="1:49" s="46" customFormat="1">
      <c r="A21" s="42"/>
      <c r="B21" s="158" t="s">
        <v>459</v>
      </c>
      <c r="C21" s="69"/>
      <c r="D21" s="365">
        <v>5.0999999999999997E-2</v>
      </c>
      <c r="E21" s="365">
        <v>5.3999999999999999E-2</v>
      </c>
      <c r="F21" s="365">
        <v>6.0999999999999999E-2</v>
      </c>
      <c r="G21" s="365">
        <v>5.7000000000000002E-2</v>
      </c>
      <c r="H21" s="365">
        <v>6.3E-2</v>
      </c>
      <c r="I21" s="365">
        <v>7.4999999999999997E-2</v>
      </c>
      <c r="J21" s="365">
        <v>7.0999999999999994E-2</v>
      </c>
      <c r="K21" s="365">
        <v>6.5000000000000002E-2</v>
      </c>
      <c r="L21" s="148"/>
      <c r="M21" s="148"/>
      <c r="N21" s="148"/>
      <c r="O21" s="148"/>
      <c r="P21" s="148"/>
      <c r="Q21" s="148"/>
      <c r="R21" s="148"/>
      <c r="S21" s="148"/>
      <c r="T21" s="355"/>
      <c r="U21" s="363"/>
      <c r="V21" s="363"/>
      <c r="W21" s="363"/>
      <c r="X21" s="363"/>
      <c r="Y21" s="364"/>
      <c r="Z21" s="363"/>
      <c r="AA21" s="363"/>
      <c r="AB21" s="363"/>
      <c r="AC21" s="363"/>
      <c r="AD21" s="363"/>
      <c r="AE21" s="363"/>
      <c r="AF21" s="363"/>
      <c r="AG21" s="363"/>
      <c r="AH21" s="363"/>
      <c r="AI21" s="363"/>
      <c r="AJ21" s="349"/>
      <c r="AK21" s="349"/>
      <c r="AL21" s="349"/>
      <c r="AM21" s="349"/>
      <c r="AN21" s="349"/>
      <c r="AO21" s="355"/>
      <c r="AP21" s="355"/>
      <c r="AQ21" s="355"/>
      <c r="AR21" s="355"/>
      <c r="AS21" s="355"/>
      <c r="AT21" s="355"/>
      <c r="AU21" s="355"/>
      <c r="AV21" s="355"/>
      <c r="AW21" s="355"/>
    </row>
    <row r="22" spans="1:49" s="46" customFormat="1">
      <c r="A22" s="42"/>
      <c r="B22" s="63" t="s">
        <v>460</v>
      </c>
      <c r="C22" s="101"/>
      <c r="D22" s="366">
        <v>0.1</v>
      </c>
      <c r="E22" s="366">
        <v>0.112</v>
      </c>
      <c r="F22" s="366">
        <v>0.105</v>
      </c>
      <c r="G22" s="366">
        <v>0.113</v>
      </c>
      <c r="H22" s="366">
        <v>0.13400000000000001</v>
      </c>
      <c r="I22" s="366">
        <v>0.14899999999999999</v>
      </c>
      <c r="J22" s="366">
        <v>0.14499999999999999</v>
      </c>
      <c r="K22" s="366">
        <v>0.152</v>
      </c>
      <c r="T22" s="355"/>
      <c r="U22" s="363"/>
      <c r="V22" s="363"/>
      <c r="W22" s="363"/>
      <c r="X22" s="363"/>
      <c r="Y22" s="364"/>
      <c r="Z22" s="363"/>
      <c r="AA22" s="363"/>
      <c r="AB22" s="363"/>
      <c r="AC22" s="363"/>
      <c r="AD22" s="363"/>
      <c r="AE22" s="363"/>
      <c r="AF22" s="363"/>
      <c r="AG22" s="363"/>
      <c r="AH22" s="363"/>
      <c r="AI22" s="363"/>
      <c r="AJ22" s="349"/>
      <c r="AK22" s="349"/>
      <c r="AL22" s="349"/>
      <c r="AM22" s="349"/>
      <c r="AN22" s="349"/>
      <c r="AO22" s="355"/>
      <c r="AP22" s="355"/>
      <c r="AQ22" s="355"/>
      <c r="AR22" s="355"/>
      <c r="AS22" s="355"/>
      <c r="AT22" s="355"/>
      <c r="AU22" s="355"/>
      <c r="AV22" s="355"/>
      <c r="AW22" s="355"/>
    </row>
    <row r="23" spans="1:49" s="46" customFormat="1">
      <c r="A23" s="42"/>
      <c r="B23" s="61"/>
      <c r="C23" s="99"/>
      <c r="D23" s="362"/>
      <c r="E23" s="362"/>
      <c r="F23" s="362"/>
      <c r="G23" s="362"/>
      <c r="H23" s="362"/>
      <c r="I23" s="362"/>
      <c r="J23" s="362"/>
      <c r="K23" s="362"/>
      <c r="T23" s="355"/>
      <c r="U23" s="363"/>
      <c r="V23" s="363"/>
      <c r="W23" s="363"/>
      <c r="X23" s="363"/>
      <c r="Y23" s="364"/>
      <c r="Z23" s="363"/>
      <c r="AA23" s="363"/>
      <c r="AB23" s="363"/>
      <c r="AC23" s="363"/>
      <c r="AD23" s="363"/>
      <c r="AE23" s="363"/>
      <c r="AF23" s="363"/>
      <c r="AG23" s="363"/>
      <c r="AH23" s="363"/>
      <c r="AI23" s="363"/>
      <c r="AJ23" s="349"/>
      <c r="AK23" s="349"/>
      <c r="AL23" s="349"/>
      <c r="AM23" s="349"/>
      <c r="AN23" s="349"/>
      <c r="AO23" s="355"/>
      <c r="AP23" s="355"/>
      <c r="AQ23" s="355"/>
      <c r="AR23" s="355"/>
      <c r="AS23" s="355"/>
      <c r="AT23" s="355"/>
      <c r="AU23" s="355"/>
      <c r="AV23" s="355"/>
      <c r="AW23" s="355"/>
    </row>
    <row r="24" spans="1:49" s="46" customFormat="1">
      <c r="A24" s="42"/>
      <c r="B24" s="66" t="s">
        <v>381</v>
      </c>
      <c r="C24" s="99"/>
      <c r="D24" s="362"/>
      <c r="E24" s="362"/>
      <c r="F24" s="362"/>
      <c r="G24" s="362"/>
      <c r="H24" s="362"/>
      <c r="I24" s="362"/>
      <c r="J24" s="362"/>
      <c r="K24" s="362"/>
      <c r="T24" s="355"/>
      <c r="U24" s="363"/>
      <c r="V24" s="363"/>
      <c r="W24" s="363"/>
      <c r="X24" s="363"/>
      <c r="Y24" s="364"/>
      <c r="Z24" s="363"/>
      <c r="AA24" s="363"/>
      <c r="AB24" s="363"/>
      <c r="AC24" s="363"/>
      <c r="AD24" s="363"/>
      <c r="AE24" s="363"/>
      <c r="AF24" s="363"/>
      <c r="AG24" s="363"/>
      <c r="AH24" s="363"/>
      <c r="AI24" s="363"/>
      <c r="AJ24" s="349"/>
      <c r="AK24" s="349"/>
      <c r="AL24" s="349"/>
      <c r="AM24" s="349"/>
      <c r="AN24" s="349"/>
      <c r="AO24" s="355"/>
      <c r="AP24" s="355"/>
      <c r="AQ24" s="355"/>
      <c r="AR24" s="355"/>
      <c r="AS24" s="355"/>
      <c r="AT24" s="355"/>
      <c r="AU24" s="355"/>
      <c r="AV24" s="355"/>
      <c r="AW24" s="355"/>
    </row>
    <row r="25" spans="1:49" s="46" customFormat="1">
      <c r="A25" s="42"/>
      <c r="B25" s="61"/>
      <c r="C25" s="99"/>
      <c r="D25" s="362"/>
      <c r="E25" s="362"/>
      <c r="F25" s="362"/>
      <c r="G25" s="362"/>
      <c r="H25" s="362"/>
      <c r="I25" s="362"/>
      <c r="J25" s="362"/>
      <c r="K25" s="362"/>
      <c r="T25" s="355"/>
      <c r="U25" s="363"/>
      <c r="V25" s="363"/>
      <c r="W25" s="363"/>
      <c r="X25" s="363"/>
      <c r="Y25" s="364"/>
      <c r="Z25" s="363"/>
      <c r="AA25" s="363"/>
      <c r="AB25" s="363"/>
      <c r="AC25" s="363"/>
      <c r="AD25" s="363"/>
      <c r="AE25" s="363"/>
      <c r="AF25" s="363"/>
      <c r="AG25" s="363"/>
      <c r="AH25" s="363"/>
      <c r="AI25" s="363"/>
      <c r="AJ25" s="349"/>
      <c r="AK25" s="349"/>
      <c r="AL25" s="349"/>
      <c r="AM25" s="349"/>
      <c r="AN25" s="349"/>
      <c r="AO25" s="355"/>
      <c r="AP25" s="355"/>
      <c r="AQ25" s="355"/>
      <c r="AR25" s="355"/>
      <c r="AS25" s="355"/>
      <c r="AT25" s="355"/>
      <c r="AU25" s="355"/>
      <c r="AV25" s="355"/>
      <c r="AW25" s="355"/>
    </row>
    <row r="26" spans="1:49" s="46" customFormat="1">
      <c r="A26" s="42"/>
      <c r="B26" s="368" t="s">
        <v>382</v>
      </c>
      <c r="C26" s="99"/>
      <c r="D26" s="362"/>
      <c r="E26" s="362"/>
      <c r="F26" s="362"/>
      <c r="G26" s="362"/>
      <c r="H26" s="362"/>
      <c r="I26" s="362"/>
      <c r="J26" s="362"/>
      <c r="K26" s="362"/>
      <c r="T26" s="355"/>
      <c r="U26" s="363"/>
      <c r="V26" s="363"/>
      <c r="W26" s="363"/>
      <c r="X26" s="363"/>
      <c r="Y26" s="364"/>
      <c r="Z26" s="363"/>
      <c r="AA26" s="363"/>
      <c r="AB26" s="363"/>
      <c r="AC26" s="363"/>
      <c r="AD26" s="363"/>
      <c r="AE26" s="363"/>
      <c r="AF26" s="363"/>
      <c r="AG26" s="363"/>
      <c r="AH26" s="363"/>
      <c r="AI26" s="363"/>
      <c r="AJ26" s="349"/>
      <c r="AK26" s="349"/>
      <c r="AL26" s="349"/>
      <c r="AM26" s="349"/>
      <c r="AN26" s="349"/>
      <c r="AO26" s="355"/>
      <c r="AP26" s="355"/>
      <c r="AQ26" s="355"/>
      <c r="AR26" s="355"/>
      <c r="AS26" s="355"/>
      <c r="AT26" s="355"/>
      <c r="AU26" s="355"/>
      <c r="AV26" s="355"/>
      <c r="AW26" s="355"/>
    </row>
    <row r="27" spans="1:49" s="46" customFormat="1">
      <c r="A27" s="42"/>
      <c r="B27" s="45"/>
      <c r="C27" s="42"/>
      <c r="D27" s="369"/>
      <c r="E27" s="369"/>
      <c r="F27" s="369"/>
      <c r="G27" s="369"/>
      <c r="H27" s="369"/>
      <c r="I27" s="369"/>
      <c r="J27" s="370"/>
      <c r="K27" s="370"/>
      <c r="T27" s="355"/>
      <c r="U27" s="355"/>
      <c r="V27" s="355"/>
      <c r="W27" s="355"/>
      <c r="X27" s="355"/>
      <c r="Y27" s="355"/>
      <c r="Z27" s="355"/>
      <c r="AA27" s="355"/>
      <c r="AB27" s="355"/>
      <c r="AC27" s="355"/>
      <c r="AD27" s="355"/>
      <c r="AE27" s="355"/>
      <c r="AF27" s="355"/>
      <c r="AG27" s="355"/>
      <c r="AH27" s="355"/>
      <c r="AI27" s="355"/>
      <c r="AJ27" s="349"/>
      <c r="AK27" s="349"/>
      <c r="AL27" s="349"/>
      <c r="AM27" s="349"/>
      <c r="AN27" s="349"/>
      <c r="AO27" s="355"/>
      <c r="AP27" s="355"/>
      <c r="AQ27" s="355"/>
      <c r="AR27" s="355"/>
      <c r="AS27" s="355"/>
      <c r="AT27" s="355"/>
      <c r="AU27" s="355"/>
      <c r="AV27" s="355"/>
      <c r="AW27" s="355"/>
    </row>
    <row r="28" spans="1:49" s="46" customFormat="1" ht="14.25" customHeight="1">
      <c r="A28" s="45"/>
      <c r="B28" s="45"/>
      <c r="C28" s="371"/>
      <c r="D28" s="372"/>
      <c r="E28" s="372"/>
      <c r="F28" s="372"/>
      <c r="G28" s="372"/>
      <c r="H28" s="372"/>
      <c r="I28" s="42"/>
      <c r="J28" s="373"/>
      <c r="K28" s="373"/>
      <c r="T28" s="355"/>
      <c r="U28" s="355"/>
      <c r="V28" s="355"/>
      <c r="W28" s="355"/>
      <c r="X28" s="355"/>
      <c r="Y28" s="355"/>
      <c r="Z28" s="355"/>
      <c r="AA28" s="355"/>
      <c r="AB28" s="355"/>
      <c r="AC28" s="355"/>
      <c r="AD28" s="355"/>
      <c r="AE28" s="355"/>
      <c r="AF28" s="355"/>
      <c r="AG28" s="355"/>
      <c r="AH28" s="355"/>
      <c r="AI28" s="349"/>
      <c r="AJ28" s="349"/>
      <c r="AK28" s="349"/>
      <c r="AL28" s="349"/>
      <c r="AM28" s="349"/>
      <c r="AN28" s="349"/>
      <c r="AO28" s="355"/>
      <c r="AP28" s="355"/>
      <c r="AQ28" s="355"/>
      <c r="AR28" s="355"/>
      <c r="AS28" s="355"/>
      <c r="AT28" s="355"/>
      <c r="AU28" s="355"/>
      <c r="AV28" s="355"/>
      <c r="AW28" s="355"/>
    </row>
    <row r="29" spans="1:49" s="46" customFormat="1">
      <c r="A29" s="45"/>
      <c r="B29" s="45"/>
      <c r="C29" s="129"/>
      <c r="D29" s="42"/>
      <c r="E29" s="42"/>
      <c r="F29" s="42"/>
      <c r="G29" s="42"/>
      <c r="H29" s="42"/>
      <c r="I29" s="42"/>
      <c r="J29" s="373"/>
      <c r="K29" s="373"/>
      <c r="T29" s="355"/>
      <c r="U29" s="355"/>
      <c r="V29" s="355"/>
      <c r="W29" s="355"/>
      <c r="X29" s="355"/>
      <c r="Y29" s="355"/>
      <c r="Z29" s="355"/>
      <c r="AA29" s="355"/>
      <c r="AB29" s="355"/>
      <c r="AC29" s="355"/>
      <c r="AD29" s="355"/>
      <c r="AE29" s="355"/>
      <c r="AF29" s="355"/>
      <c r="AG29" s="355"/>
      <c r="AH29" s="355"/>
      <c r="AI29" s="349"/>
      <c r="AJ29" s="349"/>
      <c r="AK29" s="349"/>
      <c r="AL29" s="349"/>
      <c r="AM29" s="349"/>
      <c r="AN29" s="349"/>
      <c r="AO29" s="355"/>
      <c r="AP29" s="355"/>
      <c r="AQ29" s="355"/>
      <c r="AR29" s="355"/>
      <c r="AS29" s="355"/>
      <c r="AT29" s="355"/>
      <c r="AU29" s="355"/>
      <c r="AV29" s="355"/>
      <c r="AW29" s="355"/>
    </row>
    <row r="30" spans="1:49" s="46" customFormat="1" ht="12.75">
      <c r="B30" s="374"/>
      <c r="C30" s="375"/>
      <c r="D30" s="375"/>
      <c r="E30" s="376"/>
      <c r="F30" s="222"/>
      <c r="G30" s="222"/>
      <c r="H30" s="222"/>
      <c r="I30" s="222"/>
      <c r="J30" s="377"/>
      <c r="K30" s="377"/>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row>
    <row r="31" spans="1:49" s="46" customFormat="1" ht="12.75">
      <c r="B31" s="378"/>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row>
    <row r="32" spans="1:49" s="46" customFormat="1" ht="12.7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row>
    <row r="33" spans="2:49" s="46" customFormat="1" ht="12.75">
      <c r="B33" s="379"/>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row>
    <row r="34" spans="2:49" s="46" customFormat="1" ht="12.75">
      <c r="B34" s="379"/>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row>
    <row r="35" spans="2:49" s="46" customFormat="1" ht="12.7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row>
    <row r="36" spans="2:49" s="46" customFormat="1" ht="12.7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row>
    <row r="37" spans="2:49" s="46" customFormat="1" ht="12.7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row>
    <row r="38" spans="2:49" s="46" customFormat="1" ht="12.7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row>
    <row r="39" spans="2:49" s="46" customFormat="1" ht="12.7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row>
    <row r="40" spans="2:49" s="46" customFormat="1" ht="12.7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row>
    <row r="41" spans="2:49" s="46" customFormat="1" ht="12.7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row>
    <row r="42" spans="2:49" s="46" customFormat="1" ht="12.7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row>
    <row r="43" spans="2:49" s="46" customFormat="1" ht="12.7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row>
    <row r="44" spans="2:49" s="46" customFormat="1" ht="12.7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row>
    <row r="45" spans="2:49" s="46" customFormat="1" ht="12.7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row>
    <row r="46" spans="2:49" s="46" customFormat="1" ht="12.7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row>
    <row r="47" spans="2:49" s="46" customFormat="1" ht="12.7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row>
    <row r="48" spans="2:49" s="46" customFormat="1" ht="12.7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row>
    <row r="49" spans="20:49" s="46" customFormat="1" ht="12.7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row>
    <row r="50" spans="20:49" s="46" customFormat="1" ht="12.7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row>
    <row r="51" spans="20:49" s="46" customFormat="1" ht="12.7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row>
    <row r="52" spans="20:49" s="46" customFormat="1" ht="12.7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row>
    <row r="53" spans="20:49" s="46" customFormat="1" ht="12.7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row>
    <row r="54" spans="20:49" s="46" customFormat="1" ht="12.7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row>
    <row r="55" spans="20:49" s="46" customFormat="1" ht="12.7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row>
    <row r="56" spans="20:49" s="46" customFormat="1" ht="12.7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row>
    <row r="57" spans="20:49" s="46" customFormat="1" ht="12.7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row>
    <row r="58" spans="20:49" s="46" customFormat="1" ht="12.7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row>
    <row r="59" spans="20:49" s="46" customFormat="1" ht="12.7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row>
    <row r="60" spans="20:49" s="46" customFormat="1" ht="12.7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row>
    <row r="61" spans="20:49" s="46" customFormat="1" ht="12.7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row>
    <row r="62" spans="20:49" s="46" customFormat="1" ht="12.7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row>
    <row r="63" spans="20:49" s="46" customFormat="1" ht="12.7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row>
    <row r="64" spans="20:49" s="46" customFormat="1" ht="12.7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row>
    <row r="65" spans="20:49" s="46" customFormat="1" ht="12.7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row>
    <row r="66" spans="20:49" s="46" customFormat="1" ht="12.7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row>
    <row r="67" spans="20:49" s="46" customFormat="1" ht="12.7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row>
    <row r="68" spans="20:49" s="46" customFormat="1" ht="12.7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row>
    <row r="69" spans="20:49" s="46" customFormat="1" ht="12.75"/>
    <row r="70" spans="20:49" s="46" customFormat="1" ht="12.75"/>
    <row r="71" spans="20:49" s="46" customFormat="1" ht="12.75"/>
    <row r="72" spans="20:49" s="46" customFormat="1" ht="12.75"/>
    <row r="73" spans="20:49" s="46" customFormat="1" ht="12.75"/>
    <row r="74" spans="20:49" s="46" customFormat="1" ht="12.75"/>
    <row r="75" spans="20:49" s="46" customFormat="1" ht="12.75"/>
    <row r="76" spans="20:49" s="46" customFormat="1" ht="12.75"/>
    <row r="77" spans="20:49" s="46" customFormat="1" ht="12.75"/>
    <row r="78" spans="20:49" s="46" customFormat="1" ht="12.75"/>
    <row r="79" spans="20:49" s="46" customFormat="1" ht="12.75"/>
    <row r="80" spans="20:49"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pans="21:28" s="46" customFormat="1" ht="12.75"/>
    <row r="114" spans="21:28" s="46" customFormat="1" ht="12.75"/>
    <row r="115" spans="21:28" s="46" customFormat="1" ht="12.75"/>
    <row r="116" spans="21:28" s="46" customFormat="1">
      <c r="U116" s="33"/>
      <c r="V116" s="33"/>
      <c r="W116" s="33"/>
      <c r="X116" s="33"/>
      <c r="Y116" s="33"/>
      <c r="Z116" s="33"/>
      <c r="AA116" s="33"/>
      <c r="AB116" s="33"/>
    </row>
    <row r="117" spans="21:28" s="46" customFormat="1">
      <c r="U117" s="33"/>
      <c r="V117" s="33"/>
      <c r="W117" s="33"/>
      <c r="X117" s="33"/>
      <c r="Y117" s="33"/>
      <c r="Z117" s="33"/>
      <c r="AA117" s="33"/>
      <c r="AB117" s="33"/>
    </row>
    <row r="118" spans="21:28" s="46" customFormat="1">
      <c r="U118" s="33"/>
      <c r="V118" s="33"/>
      <c r="W118" s="33"/>
      <c r="X118" s="33"/>
      <c r="Y118" s="33"/>
      <c r="Z118" s="33"/>
      <c r="AA118" s="33"/>
      <c r="AB118" s="33"/>
    </row>
    <row r="119" spans="21:28" s="46" customFormat="1">
      <c r="U119" s="33"/>
      <c r="V119" s="33"/>
      <c r="W119" s="33"/>
      <c r="X119" s="33"/>
      <c r="Y119" s="33"/>
      <c r="Z119" s="33"/>
      <c r="AA119" s="33"/>
      <c r="AB119" s="33"/>
    </row>
    <row r="120" spans="21:28" s="46" customFormat="1">
      <c r="U120" s="33"/>
      <c r="V120" s="33"/>
      <c r="W120" s="33"/>
      <c r="X120" s="33"/>
      <c r="Y120" s="33"/>
      <c r="Z120" s="33"/>
      <c r="AA120" s="33"/>
      <c r="AB120" s="33"/>
    </row>
    <row r="121" spans="21:28" s="46" customFormat="1">
      <c r="U121" s="33"/>
      <c r="V121" s="33"/>
      <c r="W121" s="33"/>
      <c r="X121" s="33"/>
      <c r="Y121" s="33"/>
      <c r="Z121" s="33"/>
      <c r="AA121" s="33"/>
      <c r="AB121" s="33"/>
    </row>
    <row r="122" spans="21:28" s="46" customFormat="1">
      <c r="U122" s="33"/>
      <c r="V122" s="33"/>
      <c r="W122" s="33"/>
      <c r="X122" s="33"/>
      <c r="Y122" s="33"/>
      <c r="Z122" s="33"/>
      <c r="AA122" s="33"/>
      <c r="AB122" s="33"/>
    </row>
    <row r="123" spans="21:28" s="46" customFormat="1">
      <c r="U123" s="33"/>
      <c r="V123" s="33"/>
      <c r="W123" s="33"/>
      <c r="X123" s="33"/>
      <c r="Y123" s="33"/>
      <c r="Z123" s="33"/>
      <c r="AA123" s="33"/>
      <c r="AB123" s="33"/>
    </row>
    <row r="124" spans="21:28" s="46" customFormat="1">
      <c r="U124" s="33"/>
      <c r="V124" s="33"/>
      <c r="W124" s="33"/>
      <c r="X124" s="33"/>
      <c r="Y124" s="33"/>
      <c r="Z124" s="33"/>
      <c r="AA124" s="33"/>
      <c r="AB124" s="33"/>
    </row>
    <row r="125" spans="21:28" s="46" customFormat="1">
      <c r="U125" s="33"/>
      <c r="V125" s="33"/>
      <c r="W125" s="33"/>
      <c r="X125" s="33"/>
      <c r="Y125" s="33"/>
      <c r="Z125" s="33"/>
      <c r="AA125" s="33"/>
      <c r="AB125" s="33"/>
    </row>
    <row r="126" spans="21:28" s="46" customFormat="1">
      <c r="U126" s="33"/>
      <c r="V126" s="33"/>
      <c r="W126" s="33"/>
      <c r="X126" s="33"/>
      <c r="Y126" s="33"/>
      <c r="Z126" s="33"/>
      <c r="AA126" s="33"/>
      <c r="AB126" s="33"/>
    </row>
    <row r="127" spans="21:28" s="46" customFormat="1">
      <c r="U127" s="33"/>
      <c r="V127" s="33"/>
      <c r="W127" s="33"/>
      <c r="X127" s="33"/>
      <c r="Y127" s="33"/>
      <c r="Z127" s="33"/>
      <c r="AA127" s="33"/>
      <c r="AB127" s="33"/>
    </row>
    <row r="128" spans="21:28" s="46" customFormat="1">
      <c r="U128" s="33"/>
      <c r="V128" s="33"/>
      <c r="W128" s="33"/>
      <c r="X128" s="33"/>
      <c r="Y128" s="33"/>
      <c r="Z128" s="33"/>
      <c r="AA128" s="33"/>
      <c r="AB128" s="33"/>
    </row>
    <row r="129" spans="21:28" s="46" customFormat="1">
      <c r="U129" s="33"/>
      <c r="V129" s="33"/>
      <c r="W129" s="33"/>
      <c r="X129" s="33"/>
      <c r="Y129" s="33"/>
      <c r="Z129" s="33"/>
      <c r="AA129" s="33"/>
      <c r="AB129" s="33"/>
    </row>
    <row r="130" spans="21:28" s="46" customFormat="1">
      <c r="U130" s="33"/>
      <c r="V130" s="33"/>
      <c r="W130" s="33"/>
      <c r="X130" s="33"/>
      <c r="Y130" s="33"/>
      <c r="Z130" s="33"/>
      <c r="AA130" s="33"/>
      <c r="AB130" s="33"/>
    </row>
    <row r="131" spans="21:28" s="46" customFormat="1">
      <c r="U131" s="33"/>
      <c r="V131" s="33"/>
      <c r="W131" s="33"/>
      <c r="X131" s="33"/>
      <c r="Y131" s="33"/>
      <c r="Z131" s="33"/>
      <c r="AA131" s="33"/>
      <c r="AB131" s="33"/>
    </row>
    <row r="132" spans="21:28" s="46" customFormat="1">
      <c r="U132" s="33"/>
      <c r="V132" s="33"/>
      <c r="W132" s="33"/>
      <c r="X132" s="33"/>
      <c r="Y132" s="33"/>
      <c r="Z132" s="33"/>
      <c r="AA132" s="33"/>
      <c r="AB132" s="33"/>
    </row>
    <row r="133" spans="21:28" s="46" customFormat="1">
      <c r="U133" s="33"/>
      <c r="V133" s="33"/>
      <c r="W133" s="33"/>
      <c r="X133" s="33"/>
      <c r="Y133" s="33"/>
      <c r="Z133" s="33"/>
      <c r="AA133" s="33"/>
      <c r="AB133" s="33"/>
    </row>
    <row r="134" spans="21:28" s="46" customFormat="1">
      <c r="U134" s="33"/>
      <c r="V134" s="33"/>
      <c r="W134" s="33"/>
      <c r="X134" s="33"/>
      <c r="Y134" s="33"/>
      <c r="Z134" s="33"/>
      <c r="AA134" s="33"/>
      <c r="AB134" s="33"/>
    </row>
    <row r="135" spans="21:28" s="46" customFormat="1">
      <c r="U135" s="33"/>
      <c r="V135" s="33"/>
      <c r="W135" s="33"/>
      <c r="X135" s="33"/>
      <c r="Y135" s="33"/>
      <c r="Z135" s="33"/>
      <c r="AA135" s="33"/>
      <c r="AB135" s="33"/>
    </row>
    <row r="136" spans="21:28" s="46" customFormat="1">
      <c r="U136" s="33"/>
      <c r="V136" s="33"/>
      <c r="W136" s="33"/>
      <c r="X136" s="33"/>
      <c r="Y136" s="33"/>
      <c r="Z136" s="33"/>
      <c r="AA136" s="33"/>
      <c r="AB136" s="33"/>
    </row>
    <row r="137" spans="21:28" s="46" customFormat="1">
      <c r="U137" s="33"/>
      <c r="V137" s="33"/>
      <c r="W137" s="33"/>
      <c r="X137" s="33"/>
      <c r="Y137" s="33"/>
      <c r="Z137" s="33"/>
      <c r="AA137" s="33"/>
      <c r="AB137" s="33"/>
    </row>
    <row r="138" spans="21:28" s="46" customFormat="1">
      <c r="U138" s="33"/>
      <c r="V138" s="33"/>
      <c r="W138" s="33"/>
      <c r="X138" s="33"/>
      <c r="Y138" s="33"/>
      <c r="Z138" s="33"/>
      <c r="AA138" s="33"/>
      <c r="AB138" s="33"/>
    </row>
    <row r="139" spans="21:28" s="46" customFormat="1">
      <c r="U139" s="33"/>
      <c r="V139" s="33"/>
      <c r="W139" s="33"/>
      <c r="X139" s="33"/>
      <c r="Y139" s="33"/>
      <c r="Z139" s="33"/>
      <c r="AA139" s="33"/>
      <c r="AB139" s="33"/>
    </row>
    <row r="140" spans="21:28" s="46" customFormat="1">
      <c r="U140" s="33"/>
      <c r="V140" s="33"/>
      <c r="W140" s="33"/>
      <c r="X140" s="33"/>
      <c r="Y140" s="33"/>
      <c r="Z140" s="33"/>
      <c r="AA140" s="33"/>
      <c r="AB140" s="33"/>
    </row>
    <row r="141" spans="21:28" s="46" customFormat="1">
      <c r="U141" s="33"/>
      <c r="V141" s="33"/>
      <c r="W141" s="33"/>
      <c r="X141" s="33"/>
      <c r="Y141" s="33"/>
      <c r="Z141" s="33"/>
      <c r="AA141" s="33"/>
      <c r="AB141" s="33"/>
    </row>
    <row r="142" spans="21:28" s="46" customFormat="1">
      <c r="U142" s="33"/>
      <c r="V142" s="33"/>
      <c r="W142" s="33"/>
      <c r="X142" s="33"/>
      <c r="Y142" s="33"/>
      <c r="Z142" s="33"/>
      <c r="AA142" s="33"/>
      <c r="AB142" s="33"/>
    </row>
    <row r="143" spans="21:28" s="46" customFormat="1">
      <c r="U143" s="33"/>
      <c r="V143" s="33"/>
      <c r="W143" s="33"/>
      <c r="X143" s="33"/>
      <c r="Y143" s="33"/>
      <c r="Z143" s="33"/>
      <c r="AA143" s="33"/>
      <c r="AB143" s="33"/>
    </row>
    <row r="144" spans="21:28" s="46" customFormat="1">
      <c r="U144" s="33"/>
      <c r="V144" s="33"/>
      <c r="W144" s="33"/>
      <c r="X144" s="33"/>
      <c r="Y144" s="33"/>
      <c r="Z144" s="33"/>
      <c r="AA144" s="33"/>
      <c r="AB144" s="33"/>
    </row>
    <row r="145" spans="21:28" s="46" customFormat="1">
      <c r="U145" s="33"/>
      <c r="V145" s="33"/>
      <c r="W145" s="33"/>
      <c r="X145" s="33"/>
      <c r="Y145" s="33"/>
      <c r="Z145" s="33"/>
      <c r="AA145" s="33"/>
      <c r="AB145" s="33"/>
    </row>
    <row r="146" spans="21:28" s="46" customFormat="1">
      <c r="U146" s="33"/>
      <c r="V146" s="33"/>
      <c r="W146" s="33"/>
      <c r="X146" s="33"/>
      <c r="Y146" s="33"/>
      <c r="Z146" s="33"/>
      <c r="AA146" s="33"/>
      <c r="AB146" s="33"/>
    </row>
    <row r="147" spans="21:28" s="46" customFormat="1">
      <c r="U147" s="33"/>
      <c r="V147" s="33"/>
      <c r="W147" s="33"/>
      <c r="X147" s="33"/>
      <c r="Y147" s="33"/>
      <c r="Z147" s="33"/>
      <c r="AA147" s="33"/>
      <c r="AB147" s="33"/>
    </row>
    <row r="148" spans="21:28" s="46" customFormat="1">
      <c r="U148" s="33"/>
      <c r="V148" s="33"/>
      <c r="W148" s="33"/>
      <c r="X148" s="33"/>
      <c r="Y148" s="33"/>
      <c r="Z148" s="33"/>
      <c r="AA148" s="33"/>
      <c r="AB148" s="33"/>
    </row>
    <row r="149" spans="21:28" s="46" customFormat="1">
      <c r="U149" s="33"/>
      <c r="V149" s="33"/>
      <c r="W149" s="33"/>
      <c r="X149" s="33"/>
      <c r="Y149" s="33"/>
      <c r="Z149" s="33"/>
      <c r="AA149" s="33"/>
      <c r="AB149" s="33"/>
    </row>
    <row r="150" spans="21:28" s="46" customFormat="1">
      <c r="U150" s="33"/>
      <c r="V150" s="33"/>
      <c r="W150" s="33"/>
      <c r="X150" s="33"/>
      <c r="Y150" s="33"/>
      <c r="Z150" s="33"/>
      <c r="AA150" s="33"/>
      <c r="AB150" s="33"/>
    </row>
    <row r="151" spans="21:28" s="46" customFormat="1">
      <c r="U151" s="33"/>
      <c r="V151" s="33"/>
      <c r="W151" s="33"/>
      <c r="X151" s="33"/>
      <c r="Y151" s="33"/>
      <c r="Z151" s="33"/>
      <c r="AA151" s="33"/>
      <c r="AB151" s="33"/>
    </row>
    <row r="152" spans="21:28" s="46" customFormat="1">
      <c r="U152" s="33"/>
      <c r="V152" s="33"/>
      <c r="W152" s="33"/>
      <c r="X152" s="33"/>
      <c r="Y152" s="33"/>
      <c r="Z152" s="33"/>
      <c r="AA152" s="33"/>
      <c r="AB152" s="33"/>
    </row>
    <row r="153" spans="21:28" s="46" customFormat="1">
      <c r="U153" s="33"/>
      <c r="V153" s="33"/>
      <c r="W153" s="33"/>
      <c r="X153" s="33"/>
      <c r="Y153" s="33"/>
      <c r="Z153" s="33"/>
      <c r="AA153" s="33"/>
      <c r="AB153" s="33"/>
    </row>
    <row r="154" spans="21:28" s="46" customFormat="1">
      <c r="U154" s="33"/>
      <c r="V154" s="33"/>
      <c r="W154" s="33"/>
      <c r="X154" s="33"/>
      <c r="Y154" s="33"/>
      <c r="Z154" s="33"/>
      <c r="AA154" s="33"/>
      <c r="AB154" s="33"/>
    </row>
    <row r="155" spans="21:28" s="46" customFormat="1">
      <c r="U155" s="33"/>
      <c r="V155" s="33"/>
      <c r="W155" s="33"/>
      <c r="X155" s="33"/>
      <c r="Y155" s="33"/>
      <c r="Z155" s="33"/>
      <c r="AA155" s="33"/>
      <c r="AB155" s="33"/>
    </row>
    <row r="156" spans="21:28" s="46" customFormat="1">
      <c r="U156" s="33"/>
      <c r="V156" s="33"/>
      <c r="W156" s="33"/>
      <c r="X156" s="33"/>
      <c r="Y156" s="33"/>
      <c r="Z156" s="33"/>
      <c r="AA156" s="33"/>
      <c r="AB156" s="33"/>
    </row>
    <row r="157" spans="21:28" s="46" customFormat="1">
      <c r="U157" s="33"/>
      <c r="V157" s="33"/>
      <c r="W157" s="33"/>
      <c r="X157" s="33"/>
      <c r="Y157" s="33"/>
      <c r="Z157" s="33"/>
      <c r="AA157" s="33"/>
      <c r="AB157" s="33"/>
    </row>
    <row r="158" spans="21:28" s="46" customFormat="1">
      <c r="U158" s="33"/>
      <c r="V158" s="33"/>
      <c r="W158" s="33"/>
      <c r="X158" s="33"/>
      <c r="Y158" s="33"/>
      <c r="Z158" s="33"/>
      <c r="AA158" s="33"/>
      <c r="AB158" s="33"/>
    </row>
    <row r="159" spans="21:28" s="46" customFormat="1">
      <c r="U159" s="33"/>
      <c r="V159" s="33"/>
      <c r="W159" s="33"/>
      <c r="X159" s="33"/>
      <c r="Y159" s="33"/>
      <c r="Z159" s="33"/>
      <c r="AA159" s="33"/>
      <c r="AB159" s="33"/>
    </row>
    <row r="160" spans="21:28" s="46" customFormat="1">
      <c r="U160" s="33"/>
      <c r="V160" s="33"/>
      <c r="W160" s="33"/>
      <c r="X160" s="33"/>
      <c r="Y160" s="33"/>
      <c r="Z160" s="33"/>
      <c r="AA160" s="33"/>
      <c r="AB160" s="33"/>
    </row>
    <row r="161" spans="21:28" s="46" customFormat="1">
      <c r="U161" s="33"/>
      <c r="V161" s="33"/>
      <c r="W161" s="33"/>
      <c r="X161" s="33"/>
      <c r="Y161" s="33"/>
      <c r="Z161" s="33"/>
      <c r="AA161" s="33"/>
      <c r="AB161" s="33"/>
    </row>
    <row r="162" spans="21:28" s="46" customFormat="1">
      <c r="U162" s="33"/>
      <c r="V162" s="33"/>
      <c r="W162" s="33"/>
      <c r="X162" s="33"/>
      <c r="Y162" s="33"/>
      <c r="Z162" s="33"/>
      <c r="AA162" s="33"/>
      <c r="AB162" s="33"/>
    </row>
    <row r="163" spans="21:28" s="46" customFormat="1">
      <c r="U163" s="33"/>
      <c r="V163" s="33"/>
      <c r="W163" s="33"/>
      <c r="X163" s="33"/>
      <c r="Y163" s="33"/>
      <c r="Z163" s="33"/>
      <c r="AA163" s="33"/>
      <c r="AB163" s="33"/>
    </row>
    <row r="164" spans="21:28" s="46" customFormat="1">
      <c r="U164" s="33"/>
      <c r="V164" s="33"/>
      <c r="W164" s="33"/>
      <c r="X164" s="33"/>
      <c r="Y164" s="33"/>
      <c r="Z164" s="33"/>
      <c r="AA164" s="33"/>
      <c r="AB164" s="33"/>
    </row>
    <row r="165" spans="21:28" s="46" customFormat="1">
      <c r="U165" s="33"/>
      <c r="V165" s="33"/>
      <c r="W165" s="33"/>
      <c r="X165" s="33"/>
      <c r="Y165" s="33"/>
      <c r="Z165" s="33"/>
      <c r="AA165" s="33"/>
      <c r="AB165" s="33"/>
    </row>
    <row r="166" spans="21:28" s="46" customFormat="1">
      <c r="U166" s="33"/>
      <c r="V166" s="33"/>
      <c r="W166" s="33"/>
      <c r="X166" s="33"/>
      <c r="Y166" s="33"/>
      <c r="Z166" s="33"/>
      <c r="AA166" s="33"/>
      <c r="AB166" s="33"/>
    </row>
    <row r="167" spans="21:28" s="46" customFormat="1">
      <c r="U167" s="33"/>
      <c r="V167" s="33"/>
      <c r="W167" s="33"/>
      <c r="X167" s="33"/>
      <c r="Y167" s="33"/>
      <c r="Z167" s="33"/>
      <c r="AA167" s="33"/>
      <c r="AB167" s="33"/>
    </row>
    <row r="168" spans="21:28" s="46" customFormat="1">
      <c r="U168" s="33"/>
      <c r="V168" s="33"/>
      <c r="W168" s="33"/>
      <c r="X168" s="33"/>
      <c r="Y168" s="33"/>
      <c r="Z168" s="33"/>
      <c r="AA168" s="33"/>
      <c r="AB168" s="33"/>
    </row>
    <row r="169" spans="21:28" s="46" customFormat="1">
      <c r="U169" s="33"/>
      <c r="V169" s="33"/>
      <c r="W169" s="33"/>
      <c r="X169" s="33"/>
      <c r="Y169" s="33"/>
      <c r="Z169" s="33"/>
      <c r="AA169" s="33"/>
      <c r="AB169" s="33"/>
    </row>
    <row r="170" spans="21:28" s="46" customFormat="1">
      <c r="U170" s="33"/>
      <c r="V170" s="33"/>
      <c r="W170" s="33"/>
      <c r="X170" s="33"/>
      <c r="Y170" s="33"/>
      <c r="Z170" s="33"/>
      <c r="AA170" s="33"/>
      <c r="AB170" s="33"/>
    </row>
    <row r="171" spans="21:28" s="46" customFormat="1">
      <c r="U171" s="33"/>
      <c r="V171" s="33"/>
      <c r="W171" s="33"/>
      <c r="X171" s="33"/>
      <c r="Y171" s="33"/>
      <c r="Z171" s="33"/>
      <c r="AA171" s="33"/>
      <c r="AB171" s="33"/>
    </row>
    <row r="172" spans="21:28" s="46" customFormat="1">
      <c r="U172" s="33"/>
      <c r="V172" s="33"/>
      <c r="W172" s="33"/>
      <c r="X172" s="33"/>
      <c r="Y172" s="33"/>
      <c r="Z172" s="33"/>
      <c r="AA172" s="33"/>
      <c r="AB172" s="33"/>
    </row>
    <row r="173" spans="21:28" s="46" customFormat="1">
      <c r="U173" s="33"/>
      <c r="V173" s="33"/>
      <c r="W173" s="33"/>
      <c r="X173" s="33"/>
      <c r="Y173" s="33"/>
      <c r="Z173" s="33"/>
      <c r="AA173" s="33"/>
      <c r="AB173" s="33"/>
    </row>
    <row r="174" spans="21:28" s="46" customFormat="1">
      <c r="U174" s="33"/>
      <c r="V174" s="33"/>
      <c r="W174" s="33"/>
      <c r="X174" s="33"/>
      <c r="Y174" s="33"/>
      <c r="Z174" s="33"/>
      <c r="AA174" s="33"/>
      <c r="AB174" s="33"/>
    </row>
    <row r="175" spans="21:28" s="46" customFormat="1">
      <c r="U175" s="33"/>
      <c r="V175" s="33"/>
      <c r="W175" s="33"/>
      <c r="X175" s="33"/>
      <c r="Y175" s="33"/>
      <c r="Z175" s="33"/>
      <c r="AA175" s="33"/>
      <c r="AB175" s="33"/>
    </row>
    <row r="176" spans="21:28" s="46" customFormat="1">
      <c r="U176" s="33"/>
      <c r="V176" s="33"/>
      <c r="W176" s="33"/>
      <c r="X176" s="33"/>
      <c r="Y176" s="33"/>
      <c r="Z176" s="33"/>
      <c r="AA176" s="33"/>
      <c r="AB176" s="33"/>
    </row>
    <row r="177" spans="21:28" s="46" customFormat="1">
      <c r="U177" s="33"/>
      <c r="V177" s="33"/>
      <c r="W177" s="33"/>
      <c r="X177" s="33"/>
      <c r="Y177" s="33"/>
      <c r="Z177" s="33"/>
      <c r="AA177" s="33"/>
      <c r="AB177" s="33"/>
    </row>
    <row r="178" spans="21:28" s="46" customFormat="1">
      <c r="U178" s="33"/>
      <c r="V178" s="33"/>
      <c r="W178" s="33"/>
      <c r="X178" s="33"/>
      <c r="Y178" s="33"/>
      <c r="Z178" s="33"/>
      <c r="AA178" s="33"/>
      <c r="AB178" s="33"/>
    </row>
    <row r="179" spans="21:28" s="46" customFormat="1">
      <c r="U179" s="33"/>
      <c r="V179" s="33"/>
      <c r="W179" s="33"/>
      <c r="X179" s="33"/>
      <c r="Y179" s="33"/>
      <c r="Z179" s="33"/>
      <c r="AA179" s="33"/>
      <c r="AB179" s="33"/>
    </row>
    <row r="180" spans="21:28" s="46" customFormat="1">
      <c r="U180" s="33"/>
      <c r="V180" s="33"/>
      <c r="W180" s="33"/>
      <c r="X180" s="33"/>
      <c r="Y180" s="33"/>
      <c r="Z180" s="33"/>
      <c r="AA180" s="33"/>
      <c r="AB180" s="33"/>
    </row>
    <row r="181" spans="21:28" s="46" customFormat="1">
      <c r="U181" s="33"/>
      <c r="V181" s="33"/>
      <c r="W181" s="33"/>
      <c r="X181" s="33"/>
      <c r="Y181" s="33"/>
      <c r="Z181" s="33"/>
      <c r="AA181" s="33"/>
      <c r="AB181" s="33"/>
    </row>
    <row r="182" spans="21:28" s="46" customFormat="1">
      <c r="U182" s="33"/>
      <c r="V182" s="33"/>
      <c r="W182" s="33"/>
      <c r="X182" s="33"/>
      <c r="Y182" s="33"/>
      <c r="Z182" s="33"/>
      <c r="AA182" s="33"/>
      <c r="AB182" s="33"/>
    </row>
    <row r="183" spans="21:28" s="46" customFormat="1">
      <c r="U183" s="33"/>
      <c r="V183" s="33"/>
      <c r="W183" s="33"/>
      <c r="X183" s="33"/>
      <c r="Y183" s="33"/>
      <c r="Z183" s="33"/>
      <c r="AA183" s="33"/>
      <c r="AB183" s="33"/>
    </row>
    <row r="184" spans="21:28" s="46" customFormat="1">
      <c r="U184" s="33"/>
      <c r="V184" s="33"/>
      <c r="W184" s="33"/>
      <c r="X184" s="33"/>
      <c r="Y184" s="33"/>
      <c r="Z184" s="33"/>
      <c r="AA184" s="33"/>
      <c r="AB184" s="33"/>
    </row>
    <row r="185" spans="21:28" s="46" customFormat="1">
      <c r="U185" s="33"/>
      <c r="V185" s="33"/>
      <c r="W185" s="33"/>
      <c r="X185" s="33"/>
      <c r="Y185" s="33"/>
      <c r="Z185" s="33"/>
      <c r="AA185" s="33"/>
      <c r="AB185" s="33"/>
    </row>
    <row r="186" spans="21:28" s="46" customFormat="1">
      <c r="U186" s="33"/>
      <c r="V186" s="33"/>
      <c r="W186" s="33"/>
      <c r="X186" s="33"/>
      <c r="Y186" s="33"/>
      <c r="Z186" s="33"/>
      <c r="AA186" s="33"/>
      <c r="AB186" s="33"/>
    </row>
    <row r="187" spans="21:28" s="46" customFormat="1">
      <c r="U187" s="33"/>
      <c r="V187" s="33"/>
      <c r="W187" s="33"/>
      <c r="X187" s="33"/>
      <c r="Y187" s="33"/>
      <c r="Z187" s="33"/>
      <c r="AA187" s="33"/>
      <c r="AB187" s="33"/>
    </row>
    <row r="188" spans="21:28" s="46" customFormat="1">
      <c r="U188" s="33"/>
      <c r="V188" s="33"/>
      <c r="W188" s="33"/>
      <c r="X188" s="33"/>
      <c r="Y188" s="33"/>
      <c r="Z188" s="33"/>
      <c r="AA188" s="33"/>
      <c r="AB188" s="33"/>
    </row>
    <row r="189" spans="21:28" s="46" customFormat="1">
      <c r="U189" s="33"/>
      <c r="V189" s="33"/>
      <c r="W189" s="33"/>
      <c r="X189" s="33"/>
      <c r="Y189" s="33"/>
      <c r="Z189" s="33"/>
      <c r="AA189" s="33"/>
      <c r="AB189" s="33"/>
    </row>
    <row r="190" spans="21:28" s="46" customFormat="1">
      <c r="U190" s="33"/>
      <c r="V190" s="33"/>
      <c r="W190" s="33"/>
      <c r="X190" s="33"/>
      <c r="Y190" s="33"/>
      <c r="Z190" s="33"/>
      <c r="AA190" s="33"/>
      <c r="AB190" s="33"/>
    </row>
    <row r="191" spans="21:28" s="46" customFormat="1">
      <c r="U191" s="33"/>
      <c r="V191" s="33"/>
      <c r="W191" s="33"/>
      <c r="X191" s="33"/>
      <c r="Y191" s="33"/>
      <c r="Z191" s="33"/>
      <c r="AA191" s="33"/>
      <c r="AB191" s="33"/>
    </row>
    <row r="192" spans="21:28" s="46" customFormat="1">
      <c r="U192" s="33"/>
      <c r="V192" s="33"/>
      <c r="W192" s="33"/>
      <c r="X192" s="33"/>
      <c r="Y192" s="33"/>
      <c r="Z192" s="33"/>
      <c r="AA192" s="33"/>
      <c r="AB192" s="33"/>
    </row>
    <row r="193" spans="21:28" s="46" customFormat="1">
      <c r="U193" s="33"/>
      <c r="V193" s="33"/>
      <c r="W193" s="33"/>
      <c r="X193" s="33"/>
      <c r="Y193" s="33"/>
      <c r="Z193" s="33"/>
      <c r="AA193" s="33"/>
      <c r="AB193" s="33"/>
    </row>
    <row r="194" spans="21:28" s="46" customFormat="1">
      <c r="U194" s="33"/>
      <c r="V194" s="33"/>
      <c r="W194" s="33"/>
      <c r="X194" s="33"/>
      <c r="Y194" s="33"/>
      <c r="Z194" s="33"/>
      <c r="AA194" s="33"/>
      <c r="AB194" s="33"/>
    </row>
    <row r="195" spans="21:28" s="46" customFormat="1">
      <c r="U195" s="33"/>
      <c r="V195" s="33"/>
      <c r="W195" s="33"/>
      <c r="X195" s="33"/>
      <c r="Y195" s="33"/>
      <c r="Z195" s="33"/>
      <c r="AA195" s="33"/>
      <c r="AB195" s="33"/>
    </row>
    <row r="196" spans="21:28" s="46" customFormat="1">
      <c r="U196" s="33"/>
      <c r="V196" s="33"/>
      <c r="W196" s="33"/>
      <c r="X196" s="33"/>
      <c r="Y196" s="33"/>
      <c r="Z196" s="33"/>
      <c r="AA196" s="33"/>
      <c r="AB196" s="33"/>
    </row>
    <row r="197" spans="21:28" s="46" customFormat="1">
      <c r="U197" s="33"/>
      <c r="V197" s="33"/>
      <c r="W197" s="33"/>
      <c r="X197" s="33"/>
      <c r="Y197" s="33"/>
      <c r="Z197" s="33"/>
      <c r="AA197" s="33"/>
      <c r="AB197" s="33"/>
    </row>
    <row r="198" spans="21:28" s="46" customFormat="1">
      <c r="U198" s="33"/>
      <c r="V198" s="33"/>
      <c r="W198" s="33"/>
      <c r="X198" s="33"/>
      <c r="Y198" s="33"/>
      <c r="Z198" s="33"/>
      <c r="AA198" s="33"/>
      <c r="AB198" s="33"/>
    </row>
    <row r="199" spans="21:28" s="46" customFormat="1">
      <c r="U199" s="33"/>
      <c r="V199" s="33"/>
      <c r="W199" s="33"/>
      <c r="X199" s="33"/>
      <c r="Y199" s="33"/>
      <c r="Z199" s="33"/>
      <c r="AA199" s="33"/>
      <c r="AB199" s="33"/>
    </row>
    <row r="200" spans="21:28" s="46" customFormat="1">
      <c r="U200" s="33"/>
      <c r="V200" s="33"/>
      <c r="W200" s="33"/>
      <c r="X200" s="33"/>
      <c r="Y200" s="33"/>
      <c r="Z200" s="33"/>
      <c r="AA200" s="33"/>
      <c r="AB200" s="33"/>
    </row>
    <row r="201" spans="21:28" s="46" customFormat="1">
      <c r="U201" s="33"/>
      <c r="V201" s="33"/>
      <c r="W201" s="33"/>
      <c r="X201" s="33"/>
      <c r="Y201" s="33"/>
      <c r="Z201" s="33"/>
      <c r="AA201" s="33"/>
      <c r="AB201" s="33"/>
    </row>
    <row r="202" spans="21:28" s="46" customFormat="1">
      <c r="U202" s="33"/>
      <c r="V202" s="33"/>
      <c r="W202" s="33"/>
      <c r="X202" s="33"/>
      <c r="Y202" s="33"/>
      <c r="Z202" s="33"/>
      <c r="AA202" s="33"/>
      <c r="AB202" s="33"/>
    </row>
    <row r="203" spans="21:28" s="46" customFormat="1">
      <c r="U203" s="33"/>
      <c r="V203" s="33"/>
      <c r="W203" s="33"/>
      <c r="X203" s="33"/>
      <c r="Y203" s="33"/>
      <c r="Z203" s="33"/>
      <c r="AA203" s="33"/>
      <c r="AB203" s="33"/>
    </row>
    <row r="204" spans="21:28" s="46" customFormat="1">
      <c r="U204" s="33"/>
      <c r="V204" s="33"/>
      <c r="W204" s="33"/>
      <c r="X204" s="33"/>
      <c r="Y204" s="33"/>
      <c r="Z204" s="33"/>
      <c r="AA204" s="33"/>
      <c r="AB204" s="33"/>
    </row>
    <row r="205" spans="21:28" s="46" customFormat="1">
      <c r="U205" s="33"/>
      <c r="V205" s="33"/>
      <c r="W205" s="33"/>
      <c r="X205" s="33"/>
      <c r="Y205" s="33"/>
      <c r="Z205" s="33"/>
      <c r="AA205" s="33"/>
      <c r="AB205" s="33"/>
    </row>
    <row r="206" spans="21:28" s="46" customFormat="1">
      <c r="U206" s="33"/>
      <c r="V206" s="33"/>
      <c r="W206" s="33"/>
      <c r="X206" s="33"/>
      <c r="Y206" s="33"/>
      <c r="Z206" s="33"/>
      <c r="AA206" s="33"/>
      <c r="AB206" s="33"/>
    </row>
    <row r="207" spans="21:28" s="46" customFormat="1">
      <c r="U207" s="33"/>
      <c r="V207" s="33"/>
      <c r="W207" s="33"/>
      <c r="X207" s="33"/>
      <c r="Y207" s="33"/>
      <c r="Z207" s="33"/>
      <c r="AA207" s="33"/>
      <c r="AB207" s="33"/>
    </row>
    <row r="208" spans="21:28" s="46" customFormat="1">
      <c r="U208" s="33"/>
      <c r="V208" s="33"/>
      <c r="W208" s="33"/>
      <c r="X208" s="33"/>
      <c r="Y208" s="33"/>
      <c r="Z208" s="33"/>
      <c r="AA208" s="33"/>
      <c r="AB208" s="33"/>
    </row>
    <row r="209" spans="21:28" s="46" customFormat="1">
      <c r="U209" s="33"/>
      <c r="V209" s="33"/>
      <c r="W209" s="33"/>
      <c r="X209" s="33"/>
      <c r="Y209" s="33"/>
      <c r="Z209" s="33"/>
      <c r="AA209" s="33"/>
      <c r="AB209" s="33"/>
    </row>
    <row r="210" spans="21:28" s="46" customFormat="1">
      <c r="U210" s="33"/>
      <c r="V210" s="33"/>
      <c r="W210" s="33"/>
      <c r="X210" s="33"/>
      <c r="Y210" s="33"/>
      <c r="Z210" s="33"/>
      <c r="AA210" s="33"/>
      <c r="AB210" s="33"/>
    </row>
    <row r="211" spans="21:28" s="46" customFormat="1">
      <c r="U211" s="33"/>
      <c r="V211" s="33"/>
      <c r="W211" s="33"/>
      <c r="X211" s="33"/>
      <c r="Y211" s="33"/>
      <c r="Z211" s="33"/>
      <c r="AA211" s="33"/>
      <c r="AB211" s="33"/>
    </row>
    <row r="212" spans="21:28" s="46" customFormat="1">
      <c r="U212" s="33"/>
      <c r="V212" s="33"/>
      <c r="W212" s="33"/>
      <c r="X212" s="33"/>
      <c r="Y212" s="33"/>
      <c r="Z212" s="33"/>
      <c r="AA212" s="33"/>
      <c r="AB212" s="33"/>
    </row>
    <row r="213" spans="21:28" s="46" customFormat="1">
      <c r="U213" s="33"/>
      <c r="V213" s="33"/>
      <c r="W213" s="33"/>
      <c r="X213" s="33"/>
      <c r="Y213" s="33"/>
      <c r="Z213" s="33"/>
      <c r="AA213" s="33"/>
      <c r="AB213" s="33"/>
    </row>
    <row r="214" spans="21:28" s="46" customFormat="1">
      <c r="U214" s="33"/>
      <c r="V214" s="33"/>
      <c r="W214" s="33"/>
      <c r="X214" s="33"/>
      <c r="Y214" s="33"/>
      <c r="Z214" s="33"/>
      <c r="AA214" s="33"/>
      <c r="AB214" s="33"/>
    </row>
    <row r="215" spans="21:28" s="46" customFormat="1">
      <c r="U215" s="33"/>
      <c r="V215" s="33"/>
      <c r="W215" s="33"/>
      <c r="X215" s="33"/>
      <c r="Y215" s="33"/>
      <c r="Z215" s="33"/>
      <c r="AA215" s="33"/>
      <c r="AB215" s="33"/>
    </row>
  </sheetData>
  <mergeCells count="1">
    <mergeCell ref="D6:K6"/>
  </mergeCells>
  <pageMargins left="0.70866141732283472" right="0.70866141732283472" top="0.78740157480314965" bottom="0.78740157480314965" header="0.31496062992125984" footer="0.31496062992125984"/>
  <pageSetup paperSize="9"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9"/>
  </sheetPr>
  <dimension ref="A1:P49"/>
  <sheetViews>
    <sheetView showGridLines="0" zoomScaleNormal="100" workbookViewId="0"/>
  </sheetViews>
  <sheetFormatPr baseColWidth="10" defaultRowHeight="15"/>
  <cols>
    <col min="1" max="2" width="11.42578125" style="2"/>
    <col min="3" max="3" width="21.85546875" style="2" customWidth="1"/>
    <col min="4" max="5" width="8.7109375" style="2" customWidth="1"/>
    <col min="6" max="6" width="8" style="2" bestFit="1" customWidth="1"/>
    <col min="7" max="10" width="8" style="2" customWidth="1"/>
    <col min="11" max="16" width="8.7109375" style="2" customWidth="1"/>
    <col min="17" max="16384" width="11.42578125" style="2"/>
  </cols>
  <sheetData>
    <row r="1" spans="1:16">
      <c r="A1" s="1"/>
      <c r="B1" s="1"/>
      <c r="C1" s="1"/>
      <c r="D1" s="1"/>
      <c r="E1" s="1"/>
      <c r="F1" s="1"/>
      <c r="G1" s="1"/>
      <c r="H1" s="1"/>
      <c r="I1" s="1"/>
      <c r="J1" s="1"/>
      <c r="K1" s="1"/>
      <c r="L1" s="1"/>
      <c r="M1" s="1"/>
      <c r="N1" s="1"/>
      <c r="O1" s="1"/>
      <c r="P1" s="1"/>
    </row>
    <row r="2" spans="1:16" ht="26.25">
      <c r="A2" s="34"/>
      <c r="B2" s="286" t="s">
        <v>48</v>
      </c>
      <c r="C2" s="36" t="s">
        <v>49</v>
      </c>
      <c r="D2" s="37"/>
      <c r="E2" s="37"/>
      <c r="F2" s="37"/>
      <c r="G2" s="37"/>
      <c r="H2" s="37"/>
      <c r="I2" s="37"/>
      <c r="J2" s="37"/>
      <c r="K2" s="37"/>
      <c r="L2" s="37"/>
      <c r="M2" s="37"/>
      <c r="N2" s="37"/>
      <c r="O2" s="37"/>
      <c r="P2" s="37"/>
    </row>
    <row r="3" spans="1:16">
      <c r="A3" s="1"/>
      <c r="B3" s="1"/>
      <c r="C3" s="1"/>
      <c r="D3" s="1"/>
      <c r="E3" s="1"/>
      <c r="F3" s="1"/>
      <c r="G3" s="1"/>
      <c r="H3" s="1"/>
      <c r="I3" s="1"/>
      <c r="J3" s="1"/>
      <c r="K3" s="1"/>
      <c r="L3" s="1"/>
      <c r="M3" s="1"/>
      <c r="N3" s="1"/>
      <c r="O3" s="1"/>
      <c r="P3" s="1"/>
    </row>
    <row r="4" spans="1:16" ht="15" customHeight="1">
      <c r="A4" s="1"/>
      <c r="B4" s="336" t="s">
        <v>461</v>
      </c>
      <c r="C4" s="336"/>
      <c r="D4" s="336"/>
      <c r="E4" s="336"/>
      <c r="F4" s="336"/>
      <c r="G4" s="336"/>
      <c r="H4" s="336"/>
      <c r="I4" s="336"/>
      <c r="J4" s="336"/>
      <c r="K4" s="336"/>
      <c r="L4" s="289"/>
      <c r="M4" s="289"/>
      <c r="N4" s="289"/>
      <c r="O4" s="289"/>
      <c r="P4" s="289"/>
    </row>
    <row r="5" spans="1:16">
      <c r="A5" s="1"/>
      <c r="B5" s="1"/>
      <c r="C5" s="1"/>
      <c r="D5" s="1"/>
      <c r="E5" s="1"/>
      <c r="F5" s="1"/>
      <c r="G5" s="1"/>
      <c r="H5" s="1"/>
      <c r="I5" s="1"/>
      <c r="J5" s="1"/>
      <c r="K5" s="1"/>
      <c r="L5" s="1"/>
      <c r="M5" s="1"/>
      <c r="N5" s="1"/>
      <c r="O5" s="1"/>
      <c r="P5" s="1"/>
    </row>
    <row r="6" spans="1:16">
      <c r="A6" s="42"/>
      <c r="B6" s="42"/>
      <c r="C6" s="42"/>
      <c r="D6" s="292" t="s">
        <v>84</v>
      </c>
      <c r="E6" s="293"/>
      <c r="F6" s="293"/>
      <c r="G6" s="293"/>
      <c r="H6" s="293"/>
      <c r="I6" s="293"/>
      <c r="J6" s="293"/>
      <c r="K6" s="293"/>
      <c r="L6" s="293"/>
      <c r="M6" s="293"/>
      <c r="N6" s="293"/>
      <c r="O6" s="293"/>
      <c r="P6" s="294"/>
    </row>
    <row r="7" spans="1:16">
      <c r="A7" s="42"/>
      <c r="B7" s="357" t="s">
        <v>313</v>
      </c>
      <c r="C7" s="47"/>
      <c r="D7" s="295">
        <v>1995</v>
      </c>
      <c r="E7" s="295">
        <v>2000</v>
      </c>
      <c r="F7" s="295">
        <v>2005</v>
      </c>
      <c r="G7" s="295">
        <v>2006</v>
      </c>
      <c r="H7" s="295">
        <v>2007</v>
      </c>
      <c r="I7" s="295">
        <v>2008</v>
      </c>
      <c r="J7" s="295">
        <v>2009</v>
      </c>
      <c r="K7" s="295">
        <v>2010</v>
      </c>
      <c r="L7" s="295">
        <v>2011</v>
      </c>
      <c r="M7" s="295">
        <v>2012</v>
      </c>
      <c r="N7" s="295" t="s">
        <v>85</v>
      </c>
      <c r="O7" s="295">
        <v>2014</v>
      </c>
      <c r="P7" s="295">
        <v>2015</v>
      </c>
    </row>
    <row r="8" spans="1:16">
      <c r="A8" s="45"/>
      <c r="B8" s="55"/>
      <c r="C8" s="129"/>
      <c r="D8" s="130"/>
      <c r="E8" s="130"/>
      <c r="F8" s="130"/>
      <c r="G8" s="130"/>
      <c r="H8" s="45"/>
      <c r="I8" s="45"/>
      <c r="J8" s="45"/>
      <c r="K8" s="45"/>
      <c r="L8" s="45"/>
      <c r="M8" s="45"/>
      <c r="N8" s="45"/>
      <c r="O8" s="45"/>
      <c r="P8" s="45"/>
    </row>
    <row r="9" spans="1:16">
      <c r="A9" s="45"/>
      <c r="B9" s="78" t="s">
        <v>117</v>
      </c>
      <c r="C9" s="84"/>
      <c r="D9" s="359">
        <v>6.419999897480011E-2</v>
      </c>
      <c r="E9" s="359">
        <v>6.3840001821517944E-2</v>
      </c>
      <c r="F9" s="359">
        <v>7.7279999852180481E-2</v>
      </c>
      <c r="G9" s="359">
        <v>8.2249999046325684E-2</v>
      </c>
      <c r="H9" s="359">
        <v>7.9080000519752502E-2</v>
      </c>
      <c r="I9" s="359">
        <v>8.5369996726512909E-2</v>
      </c>
      <c r="J9" s="359">
        <v>8.7459996342658997E-2</v>
      </c>
      <c r="K9" s="359">
        <v>8.2189999520778656E-2</v>
      </c>
      <c r="L9" s="359">
        <v>9.1090001165866852E-2</v>
      </c>
      <c r="M9" s="359">
        <v>8.0119997262954712E-2</v>
      </c>
      <c r="N9" s="235">
        <v>8.6020000278949738E-2</v>
      </c>
      <c r="O9" s="235">
        <v>9.2430002987384796E-2</v>
      </c>
      <c r="P9" s="235">
        <v>0.10305000096559525</v>
      </c>
    </row>
    <row r="10" spans="1:16">
      <c r="A10" s="45"/>
      <c r="B10" s="57"/>
      <c r="C10" s="86"/>
      <c r="D10" s="365"/>
      <c r="E10" s="365"/>
      <c r="F10" s="365"/>
      <c r="G10" s="365"/>
      <c r="H10" s="365"/>
      <c r="I10" s="365"/>
      <c r="J10" s="365"/>
      <c r="K10" s="365"/>
      <c r="L10" s="365"/>
      <c r="M10" s="365"/>
      <c r="N10" s="380"/>
      <c r="O10" s="380"/>
      <c r="P10" s="380"/>
    </row>
    <row r="11" spans="1:16">
      <c r="A11" s="45"/>
      <c r="B11" s="57" t="s">
        <v>462</v>
      </c>
      <c r="C11" s="58"/>
      <c r="D11" s="366"/>
      <c r="E11" s="366"/>
      <c r="F11" s="366"/>
      <c r="G11" s="366"/>
      <c r="H11" s="366"/>
      <c r="I11" s="366"/>
      <c r="J11" s="366"/>
      <c r="K11" s="366"/>
      <c r="L11" s="366"/>
      <c r="M11" s="366"/>
      <c r="N11" s="381"/>
      <c r="O11" s="381"/>
      <c r="P11" s="381"/>
    </row>
    <row r="12" spans="1:16">
      <c r="A12" s="99"/>
      <c r="B12" s="158" t="s">
        <v>459</v>
      </c>
      <c r="C12" s="69"/>
      <c r="D12" s="365">
        <v>3.8970001041889191E-2</v>
      </c>
      <c r="E12" s="365">
        <v>2.6079999282956123E-2</v>
      </c>
      <c r="F12" s="365">
        <v>3.3560000360012054E-2</v>
      </c>
      <c r="G12" s="365">
        <v>3.4820001572370529E-2</v>
      </c>
      <c r="H12" s="365">
        <v>3.8339998573064804E-2</v>
      </c>
      <c r="I12" s="365">
        <v>3.7829998880624771E-2</v>
      </c>
      <c r="J12" s="365">
        <v>4.0079999715089798E-2</v>
      </c>
      <c r="K12" s="365">
        <v>3.5130001604557037E-2</v>
      </c>
      <c r="L12" s="365">
        <v>4.244999960064888E-2</v>
      </c>
      <c r="M12" s="365">
        <v>3.3479999750852585E-2</v>
      </c>
      <c r="N12" s="380">
        <v>3.0619999393820763E-2</v>
      </c>
      <c r="O12" s="380">
        <v>4.2339999228715897E-2</v>
      </c>
      <c r="P12" s="380">
        <v>4.6289999037981033E-2</v>
      </c>
    </row>
    <row r="13" spans="1:16">
      <c r="A13" s="42"/>
      <c r="B13" s="63" t="s">
        <v>460</v>
      </c>
      <c r="C13" s="101"/>
      <c r="D13" s="366">
        <v>0.11695999652147293</v>
      </c>
      <c r="E13" s="366">
        <v>0.13222000002861023</v>
      </c>
      <c r="F13" s="366">
        <v>0.14899000525474548</v>
      </c>
      <c r="G13" s="366">
        <v>0.1630299985408783</v>
      </c>
      <c r="H13" s="366">
        <v>0.14949999749660492</v>
      </c>
      <c r="I13" s="366">
        <v>0.16310000419616699</v>
      </c>
      <c r="J13" s="366">
        <v>0.16369999945163727</v>
      </c>
      <c r="K13" s="366">
        <v>0.15429000556468964</v>
      </c>
      <c r="L13" s="366">
        <v>0.16912999749183655</v>
      </c>
      <c r="M13" s="366">
        <v>0.15568000078201294</v>
      </c>
      <c r="N13" s="381">
        <v>0.17102999985218048</v>
      </c>
      <c r="O13" s="381">
        <v>0.16953000426292419</v>
      </c>
      <c r="P13" s="381">
        <v>0.19012999534606934</v>
      </c>
    </row>
    <row r="14" spans="1:16">
      <c r="A14" s="45"/>
      <c r="B14" s="57"/>
      <c r="C14" s="86"/>
      <c r="D14" s="365"/>
      <c r="E14" s="365"/>
      <c r="F14" s="365"/>
      <c r="G14" s="365"/>
      <c r="H14" s="365"/>
      <c r="I14" s="365"/>
      <c r="J14" s="365"/>
      <c r="K14" s="365"/>
      <c r="L14" s="365"/>
      <c r="M14" s="365"/>
      <c r="N14" s="380"/>
      <c r="O14" s="380"/>
      <c r="P14" s="380"/>
    </row>
    <row r="15" spans="1:16">
      <c r="A15" s="45"/>
      <c r="B15" s="57" t="s">
        <v>118</v>
      </c>
      <c r="C15" s="86"/>
      <c r="D15" s="366"/>
      <c r="E15" s="366"/>
      <c r="F15" s="366"/>
      <c r="G15" s="366"/>
      <c r="H15" s="366"/>
      <c r="I15" s="366"/>
      <c r="J15" s="366"/>
      <c r="K15" s="366"/>
      <c r="L15" s="366"/>
      <c r="M15" s="366"/>
      <c r="N15" s="381"/>
      <c r="O15" s="381"/>
      <c r="P15" s="381"/>
    </row>
    <row r="16" spans="1:16">
      <c r="A16" s="99"/>
      <c r="B16" s="89" t="s">
        <v>119</v>
      </c>
      <c r="C16" s="90"/>
      <c r="D16" s="365">
        <v>6.0460001230239868E-2</v>
      </c>
      <c r="E16" s="365">
        <v>5.266999825835228E-2</v>
      </c>
      <c r="F16" s="365">
        <v>6.6909998655319214E-2</v>
      </c>
      <c r="G16" s="365">
        <v>7.2829999029636383E-2</v>
      </c>
      <c r="H16" s="365">
        <v>7.2570003569126129E-2</v>
      </c>
      <c r="I16" s="365">
        <v>7.434999942779541E-2</v>
      </c>
      <c r="J16" s="365">
        <v>7.7560000121593475E-2</v>
      </c>
      <c r="K16" s="365">
        <v>7.5580000877380371E-2</v>
      </c>
      <c r="L16" s="365">
        <v>8.4380000829696655E-2</v>
      </c>
      <c r="M16" s="365">
        <v>7.1050003170967102E-2</v>
      </c>
      <c r="N16" s="380">
        <v>7.4210003018379211E-2</v>
      </c>
      <c r="O16" s="380">
        <v>8.4179997444152832E-2</v>
      </c>
      <c r="P16" s="380">
        <v>9.5770001411437988E-2</v>
      </c>
    </row>
    <row r="17" spans="1:16">
      <c r="A17" s="42"/>
      <c r="B17" s="92" t="s">
        <v>120</v>
      </c>
      <c r="C17" s="93"/>
      <c r="D17" s="366">
        <v>6.9289997220039368E-2</v>
      </c>
      <c r="E17" s="366">
        <v>7.7899999916553497E-2</v>
      </c>
      <c r="F17" s="366">
        <v>8.9800000190734863E-2</v>
      </c>
      <c r="G17" s="366">
        <v>9.365999698638916E-2</v>
      </c>
      <c r="H17" s="366">
        <v>8.6800001561641693E-2</v>
      </c>
      <c r="I17" s="366">
        <v>9.7939997911453247E-2</v>
      </c>
      <c r="J17" s="366">
        <v>9.8679997026920319E-2</v>
      </c>
      <c r="K17" s="366">
        <v>8.9680001139640808E-2</v>
      </c>
      <c r="L17" s="366">
        <v>9.8659999668598175E-2</v>
      </c>
      <c r="M17" s="366">
        <v>9.0159997344017029E-2</v>
      </c>
      <c r="N17" s="381">
        <v>9.8999999463558197E-2</v>
      </c>
      <c r="O17" s="381">
        <v>0.10145000368356705</v>
      </c>
      <c r="P17" s="381">
        <v>0.11095999926328659</v>
      </c>
    </row>
    <row r="18" spans="1:16">
      <c r="A18" s="42"/>
      <c r="B18" s="95"/>
      <c r="C18" s="58"/>
      <c r="D18" s="365"/>
      <c r="E18" s="365"/>
      <c r="F18" s="365"/>
      <c r="G18" s="365"/>
      <c r="H18" s="365"/>
      <c r="I18" s="365"/>
      <c r="J18" s="365"/>
      <c r="K18" s="365"/>
      <c r="L18" s="365"/>
      <c r="M18" s="365"/>
      <c r="N18" s="380"/>
      <c r="O18" s="380"/>
      <c r="P18" s="380"/>
    </row>
    <row r="19" spans="1:16">
      <c r="A19" s="45"/>
      <c r="B19" s="57" t="s">
        <v>227</v>
      </c>
      <c r="C19" s="86"/>
      <c r="D19" s="366"/>
      <c r="E19" s="366"/>
      <c r="F19" s="366"/>
      <c r="G19" s="366"/>
      <c r="H19" s="366"/>
      <c r="I19" s="366"/>
      <c r="J19" s="366"/>
      <c r="K19" s="366"/>
      <c r="L19" s="366"/>
      <c r="M19" s="366"/>
      <c r="N19" s="381"/>
      <c r="O19" s="381"/>
      <c r="P19" s="381"/>
    </row>
    <row r="20" spans="1:16">
      <c r="A20" s="45"/>
      <c r="B20" s="89" t="s">
        <v>228</v>
      </c>
      <c r="C20" s="90"/>
      <c r="D20" s="365">
        <v>5.8979999274015427E-2</v>
      </c>
      <c r="E20" s="365">
        <v>5.8589998632669449E-2</v>
      </c>
      <c r="F20" s="365">
        <v>6.8489998579025269E-2</v>
      </c>
      <c r="G20" s="365">
        <v>7.368999719619751E-2</v>
      </c>
      <c r="H20" s="365">
        <v>7.2429999709129333E-2</v>
      </c>
      <c r="I20" s="365">
        <v>7.8859999775886536E-2</v>
      </c>
      <c r="J20" s="365">
        <v>7.6130002737045288E-2</v>
      </c>
      <c r="K20" s="365">
        <v>7.1079999208450317E-2</v>
      </c>
      <c r="L20" s="365">
        <v>8.1689998507499695E-2</v>
      </c>
      <c r="M20" s="365">
        <v>6.9859996438026428E-2</v>
      </c>
      <c r="N20" s="380">
        <v>7.6959997415542603E-2</v>
      </c>
      <c r="O20" s="380">
        <v>8.3719998598098755E-2</v>
      </c>
      <c r="P20" s="380">
        <v>8.7800003588199615E-2</v>
      </c>
    </row>
    <row r="21" spans="1:16">
      <c r="A21" s="45"/>
      <c r="B21" s="92" t="s">
        <v>229</v>
      </c>
      <c r="C21" s="93"/>
      <c r="D21" s="366">
        <v>8.6920000612735748E-2</v>
      </c>
      <c r="E21" s="366">
        <v>8.8610000908374786E-2</v>
      </c>
      <c r="F21" s="366">
        <v>0.11997000128030777</v>
      </c>
      <c r="G21" s="366">
        <v>0.12331999838352203</v>
      </c>
      <c r="H21" s="366">
        <v>0.11104000359773636</v>
      </c>
      <c r="I21" s="366">
        <v>0.11638999730348587</v>
      </c>
      <c r="J21" s="366">
        <v>0.14103999733924866</v>
      </c>
      <c r="K21" s="366">
        <v>0.1330299973487854</v>
      </c>
      <c r="L21" s="366">
        <v>0.13673000037670135</v>
      </c>
      <c r="M21" s="366">
        <v>0.131290003657341</v>
      </c>
      <c r="N21" s="381">
        <v>0.12921999394893646</v>
      </c>
      <c r="O21" s="381">
        <v>0.1352899968624115</v>
      </c>
      <c r="P21" s="381">
        <v>0.17412999272346497</v>
      </c>
    </row>
    <row r="22" spans="1:16">
      <c r="A22" s="42"/>
      <c r="B22" s="95"/>
      <c r="C22" s="58"/>
      <c r="D22" s="365"/>
      <c r="E22" s="365"/>
      <c r="F22" s="365"/>
      <c r="G22" s="365"/>
      <c r="H22" s="365"/>
      <c r="I22" s="365"/>
      <c r="J22" s="365"/>
      <c r="K22" s="365"/>
      <c r="L22" s="365"/>
      <c r="M22" s="365"/>
      <c r="N22" s="380"/>
      <c r="O22" s="380"/>
      <c r="P22" s="380"/>
    </row>
    <row r="23" spans="1:16">
      <c r="A23" s="45"/>
      <c r="B23" s="57" t="s">
        <v>121</v>
      </c>
      <c r="C23" s="58"/>
      <c r="D23" s="366"/>
      <c r="E23" s="366"/>
      <c r="F23" s="366"/>
      <c r="G23" s="366"/>
      <c r="H23" s="366"/>
      <c r="I23" s="366"/>
      <c r="J23" s="366"/>
      <c r="K23" s="366"/>
      <c r="L23" s="366"/>
      <c r="M23" s="366"/>
      <c r="N23" s="381"/>
      <c r="O23" s="381"/>
      <c r="P23" s="381"/>
    </row>
    <row r="24" spans="1:16">
      <c r="A24" s="99"/>
      <c r="B24" s="158" t="s">
        <v>123</v>
      </c>
      <c r="C24" s="69"/>
      <c r="D24" s="365">
        <v>0.13942000269889832</v>
      </c>
      <c r="E24" s="365">
        <v>0.14023999869823456</v>
      </c>
      <c r="F24" s="365">
        <v>0.18210999667644501</v>
      </c>
      <c r="G24" s="365">
        <v>0.19826999306678772</v>
      </c>
      <c r="H24" s="365">
        <v>0.18560999631881714</v>
      </c>
      <c r="I24" s="365">
        <v>0.1957399994134903</v>
      </c>
      <c r="J24" s="365">
        <v>0.17772999405860901</v>
      </c>
      <c r="K24" s="365">
        <v>0.15457999706268311</v>
      </c>
      <c r="L24" s="365">
        <v>0.16079999506473541</v>
      </c>
      <c r="M24" s="365">
        <v>0.14912000298500061</v>
      </c>
      <c r="N24" s="380">
        <v>0.2020999938249588</v>
      </c>
      <c r="O24" s="380">
        <v>0.21755999326705933</v>
      </c>
      <c r="P24" s="380">
        <v>0.23491999506950378</v>
      </c>
    </row>
    <row r="25" spans="1:16">
      <c r="A25" s="42"/>
      <c r="B25" s="61" t="s">
        <v>457</v>
      </c>
      <c r="C25" s="99"/>
      <c r="D25" s="362">
        <v>5.8090001344680786E-2</v>
      </c>
      <c r="E25" s="362">
        <v>6.088000163435936E-2</v>
      </c>
      <c r="F25" s="362">
        <v>7.4429996311664581E-2</v>
      </c>
      <c r="G25" s="362">
        <v>7.8649997711181641E-2</v>
      </c>
      <c r="H25" s="362">
        <v>7.7229999005794525E-2</v>
      </c>
      <c r="I25" s="362">
        <v>8.0030001699924469E-2</v>
      </c>
      <c r="J25" s="362">
        <v>8.4799997508525848E-2</v>
      </c>
      <c r="K25" s="362">
        <v>8.1000000238418579E-2</v>
      </c>
      <c r="L25" s="362">
        <v>9.0279996395111084E-2</v>
      </c>
      <c r="M25" s="362">
        <v>7.8869998455047607E-2</v>
      </c>
      <c r="N25" s="382">
        <v>8.3750002086162567E-2</v>
      </c>
      <c r="O25" s="382">
        <v>9.4180002808570862E-2</v>
      </c>
      <c r="P25" s="382">
        <v>0.10243000090122223</v>
      </c>
    </row>
    <row r="26" spans="1:16">
      <c r="A26" s="42"/>
      <c r="B26" s="63" t="s">
        <v>339</v>
      </c>
      <c r="C26" s="101"/>
      <c r="D26" s="366">
        <v>4.3219998478889465E-2</v>
      </c>
      <c r="E26" s="366">
        <v>4.0460001677274704E-2</v>
      </c>
      <c r="F26" s="366">
        <v>3.8660001009702682E-2</v>
      </c>
      <c r="G26" s="366">
        <v>4.7389999032020569E-2</v>
      </c>
      <c r="H26" s="366">
        <v>5.3070001304149628E-2</v>
      </c>
      <c r="I26" s="366">
        <v>6.4219996333122253E-2</v>
      </c>
      <c r="J26" s="366">
        <v>7.2659999132156372E-2</v>
      </c>
      <c r="K26" s="366">
        <v>6.1540000140666962E-2</v>
      </c>
      <c r="L26" s="366">
        <v>6.9590002298355103E-2</v>
      </c>
      <c r="M26" s="366">
        <v>6.5449997782707214E-2</v>
      </c>
      <c r="N26" s="381">
        <v>6.4159996807575226E-2</v>
      </c>
      <c r="O26" s="381">
        <v>5.9590000659227371E-2</v>
      </c>
      <c r="P26" s="381">
        <v>7.4560001492500305E-2</v>
      </c>
    </row>
    <row r="27" spans="1:16">
      <c r="A27" s="42"/>
      <c r="B27" s="61"/>
      <c r="C27" s="99"/>
      <c r="D27" s="365"/>
      <c r="E27" s="365"/>
      <c r="F27" s="365"/>
      <c r="G27" s="365"/>
      <c r="H27" s="365"/>
      <c r="I27" s="365"/>
      <c r="J27" s="365"/>
      <c r="K27" s="365"/>
      <c r="L27" s="365"/>
      <c r="M27" s="365"/>
      <c r="N27" s="380"/>
      <c r="O27" s="380"/>
      <c r="P27" s="380"/>
    </row>
    <row r="28" spans="1:16">
      <c r="A28" s="45"/>
      <c r="B28" s="57" t="s">
        <v>155</v>
      </c>
      <c r="C28" s="86"/>
      <c r="D28" s="366"/>
      <c r="E28" s="366"/>
      <c r="F28" s="366"/>
      <c r="G28" s="366"/>
      <c r="H28" s="366"/>
      <c r="I28" s="366"/>
      <c r="J28" s="366"/>
      <c r="K28" s="366"/>
      <c r="L28" s="366"/>
      <c r="M28" s="366"/>
      <c r="N28" s="381"/>
      <c r="O28" s="381"/>
      <c r="P28" s="381"/>
    </row>
    <row r="29" spans="1:16">
      <c r="A29" s="45"/>
      <c r="B29" s="89" t="s">
        <v>138</v>
      </c>
      <c r="C29" s="90"/>
      <c r="D29" s="365">
        <v>9.4449996948242188E-2</v>
      </c>
      <c r="E29" s="365">
        <v>0.11881999671459198</v>
      </c>
      <c r="F29" s="365">
        <v>0.13973000645637512</v>
      </c>
      <c r="G29" s="365">
        <v>0.1383499950170517</v>
      </c>
      <c r="H29" s="365">
        <v>0.13921000063419342</v>
      </c>
      <c r="I29" s="365">
        <v>0.15379999577999115</v>
      </c>
      <c r="J29" s="365">
        <v>0.16294999420642853</v>
      </c>
      <c r="K29" s="365">
        <v>0.16393999755382538</v>
      </c>
      <c r="L29" s="365">
        <v>0.17484000325202942</v>
      </c>
      <c r="M29" s="365">
        <v>0.15286999940872192</v>
      </c>
      <c r="N29" s="380">
        <v>0.16285000741481781</v>
      </c>
      <c r="O29" s="380">
        <v>0.18477000296115875</v>
      </c>
      <c r="P29" s="380">
        <v>0.2119700014591217</v>
      </c>
    </row>
    <row r="30" spans="1:16">
      <c r="A30" s="45"/>
      <c r="B30" s="135" t="s">
        <v>139</v>
      </c>
      <c r="C30" s="86"/>
      <c r="D30" s="362">
        <v>0.18474000692367554</v>
      </c>
      <c r="E30" s="362">
        <v>0.21184000372886658</v>
      </c>
      <c r="F30" s="362">
        <v>0.23172000050544739</v>
      </c>
      <c r="G30" s="362">
        <v>0.27285000681877136</v>
      </c>
      <c r="H30" s="362">
        <v>0.23463000357151031</v>
      </c>
      <c r="I30" s="362">
        <v>0.2426300048828125</v>
      </c>
      <c r="J30" s="362">
        <v>0.27162998914718628</v>
      </c>
      <c r="K30" s="362">
        <v>0.24405999481678009</v>
      </c>
      <c r="L30" s="362">
        <v>0.23961000144481659</v>
      </c>
      <c r="M30" s="362">
        <v>0.21777999401092529</v>
      </c>
      <c r="N30" s="382">
        <v>0.2445400059223175</v>
      </c>
      <c r="O30" s="382">
        <v>0.22777000069618225</v>
      </c>
      <c r="P30" s="382">
        <v>0.23218999803066254</v>
      </c>
    </row>
    <row r="31" spans="1:16">
      <c r="A31" s="45"/>
      <c r="B31" s="135" t="s">
        <v>141</v>
      </c>
      <c r="C31" s="86"/>
      <c r="D31" s="362">
        <v>3.8440000265836716E-2</v>
      </c>
      <c r="E31" s="362">
        <v>3.2510001212358475E-2</v>
      </c>
      <c r="F31" s="362">
        <v>5.4620001465082169E-2</v>
      </c>
      <c r="G31" s="362">
        <v>4.8369999974966049E-2</v>
      </c>
      <c r="H31" s="362">
        <v>4.5979999005794525E-2</v>
      </c>
      <c r="I31" s="362">
        <v>5.2090000361204147E-2</v>
      </c>
      <c r="J31" s="362">
        <v>5.66600002348423E-2</v>
      </c>
      <c r="K31" s="362">
        <v>3.9719998836517334E-2</v>
      </c>
      <c r="L31" s="362">
        <v>5.5279999971389771E-2</v>
      </c>
      <c r="M31" s="362">
        <v>3.7330001592636108E-2</v>
      </c>
      <c r="N31" s="382">
        <v>3.9159998297691345E-2</v>
      </c>
      <c r="O31" s="382">
        <v>4.0970001369714737E-2</v>
      </c>
      <c r="P31" s="382">
        <v>5.130000039935112E-2</v>
      </c>
    </row>
    <row r="32" spans="1:16">
      <c r="A32" s="45"/>
      <c r="B32" s="135" t="s">
        <v>142</v>
      </c>
      <c r="C32" s="86"/>
      <c r="D32" s="362">
        <v>4.9219999462366104E-2</v>
      </c>
      <c r="E32" s="362">
        <v>3.8210000842809677E-2</v>
      </c>
      <c r="F32" s="362">
        <v>3.7999998778104782E-2</v>
      </c>
      <c r="G32" s="362">
        <v>5.6419998407363892E-2</v>
      </c>
      <c r="H32" s="362">
        <v>4.2240001261234283E-2</v>
      </c>
      <c r="I32" s="362">
        <v>5.4129999130964279E-2</v>
      </c>
      <c r="J32" s="362">
        <v>4.1439998894929886E-2</v>
      </c>
      <c r="K32" s="362">
        <v>5.0960000604391098E-2</v>
      </c>
      <c r="L32" s="362">
        <v>6.5659999847412109E-2</v>
      </c>
      <c r="M32" s="362">
        <v>5.8729998767375946E-2</v>
      </c>
      <c r="N32" s="382">
        <v>4.4700000435113907E-2</v>
      </c>
      <c r="O32" s="382">
        <v>5.5149998515844345E-2</v>
      </c>
      <c r="P32" s="382">
        <v>5.7930000126361847E-2</v>
      </c>
    </row>
    <row r="33" spans="1:16">
      <c r="A33" s="45"/>
      <c r="B33" s="92" t="s">
        <v>143</v>
      </c>
      <c r="C33" s="93"/>
      <c r="D33" s="366">
        <v>0.1160300001502037</v>
      </c>
      <c r="E33" s="366">
        <v>0.11027000099420547</v>
      </c>
      <c r="F33" s="366">
        <v>0.11777999997138977</v>
      </c>
      <c r="G33" s="366">
        <v>0.10138999670743942</v>
      </c>
      <c r="H33" s="366">
        <v>0.13397000730037689</v>
      </c>
      <c r="I33" s="366">
        <v>0.12910999357700348</v>
      </c>
      <c r="J33" s="366">
        <v>0.10905999690294266</v>
      </c>
      <c r="K33" s="366">
        <v>0.12014000117778778</v>
      </c>
      <c r="L33" s="366">
        <v>0.13905000686645508</v>
      </c>
      <c r="M33" s="366">
        <v>0.14088000357151031</v>
      </c>
      <c r="N33" s="381">
        <v>0.12807999551296234</v>
      </c>
      <c r="O33" s="381">
        <v>0.14971999824047089</v>
      </c>
      <c r="P33" s="381">
        <v>0.15783999860286713</v>
      </c>
    </row>
    <row r="34" spans="1:16">
      <c r="A34" s="45"/>
      <c r="B34" s="135"/>
      <c r="C34" s="86"/>
      <c r="D34" s="365"/>
      <c r="E34" s="365"/>
      <c r="F34" s="365"/>
      <c r="G34" s="365"/>
      <c r="H34" s="365"/>
      <c r="I34" s="365"/>
      <c r="J34" s="365"/>
      <c r="K34" s="365"/>
      <c r="L34" s="365"/>
      <c r="M34" s="365"/>
      <c r="N34" s="380"/>
      <c r="O34" s="380"/>
      <c r="P34" s="380"/>
    </row>
    <row r="35" spans="1:16">
      <c r="A35" s="45"/>
      <c r="B35" s="57" t="s">
        <v>234</v>
      </c>
      <c r="C35" s="137"/>
      <c r="D35" s="366"/>
      <c r="E35" s="366"/>
      <c r="F35" s="366"/>
      <c r="G35" s="366"/>
      <c r="H35" s="366"/>
      <c r="I35" s="366"/>
      <c r="J35" s="366"/>
      <c r="K35" s="366"/>
      <c r="L35" s="366"/>
      <c r="M35" s="366"/>
      <c r="N35" s="381"/>
      <c r="O35" s="381"/>
      <c r="P35" s="381"/>
    </row>
    <row r="36" spans="1:16">
      <c r="A36" s="45"/>
      <c r="B36" s="199" t="s">
        <v>235</v>
      </c>
      <c r="C36" s="200"/>
      <c r="D36" s="365">
        <v>3.0680000782012939E-2</v>
      </c>
      <c r="E36" s="365">
        <v>1.4399999752640724E-2</v>
      </c>
      <c r="F36" s="365">
        <v>2.5550000369548798E-2</v>
      </c>
      <c r="G36" s="365">
        <v>2.3679999634623528E-2</v>
      </c>
      <c r="H36" s="365">
        <v>2.8449999168515205E-2</v>
      </c>
      <c r="I36" s="365">
        <v>2.4709999561309814E-2</v>
      </c>
      <c r="J36" s="365">
        <v>2.4709999561309814E-2</v>
      </c>
      <c r="K36" s="365">
        <v>1.971999928355217E-2</v>
      </c>
      <c r="L36" s="365">
        <v>2.7049999684095383E-2</v>
      </c>
      <c r="M36" s="365">
        <v>2.0880000665783882E-2</v>
      </c>
      <c r="N36" s="380">
        <v>2.0710000768303871E-2</v>
      </c>
      <c r="O36" s="380">
        <v>2.5790000334382057E-2</v>
      </c>
      <c r="P36" s="380">
        <v>2.669999934732914E-2</v>
      </c>
    </row>
    <row r="37" spans="1:16">
      <c r="A37" s="45"/>
      <c r="B37" s="201" t="s">
        <v>236</v>
      </c>
      <c r="C37" s="202"/>
      <c r="D37" s="366">
        <v>9.2830002307891846E-2</v>
      </c>
      <c r="E37" s="366">
        <v>0.10971999913454056</v>
      </c>
      <c r="F37" s="366">
        <v>0.12538999319076538</v>
      </c>
      <c r="G37" s="366">
        <v>0.13710999488830566</v>
      </c>
      <c r="H37" s="366">
        <v>0.1285099983215332</v>
      </c>
      <c r="I37" s="366">
        <v>0.14461000263690948</v>
      </c>
      <c r="J37" s="366">
        <v>0.1507599949836731</v>
      </c>
      <c r="K37" s="366">
        <v>0.14805999398231506</v>
      </c>
      <c r="L37" s="366">
        <v>0.15771999955177307</v>
      </c>
      <c r="M37" s="366">
        <v>0.14414000511169434</v>
      </c>
      <c r="N37" s="381">
        <v>0.1526699960231781</v>
      </c>
      <c r="O37" s="381">
        <v>0.16034999489784241</v>
      </c>
      <c r="P37" s="381">
        <v>0.18177999556064606</v>
      </c>
    </row>
    <row r="38" spans="1:16">
      <c r="A38" s="45"/>
      <c r="B38" s="203"/>
      <c r="C38" s="137"/>
      <c r="D38" s="365"/>
      <c r="E38" s="365"/>
      <c r="F38" s="365"/>
      <c r="G38" s="365"/>
      <c r="H38" s="365"/>
      <c r="I38" s="365"/>
      <c r="J38" s="365"/>
      <c r="K38" s="365"/>
      <c r="L38" s="365"/>
      <c r="M38" s="365"/>
      <c r="N38" s="380"/>
      <c r="O38" s="380"/>
      <c r="P38" s="380"/>
    </row>
    <row r="39" spans="1:16">
      <c r="A39" s="45"/>
      <c r="B39" s="57" t="s">
        <v>463</v>
      </c>
      <c r="C39" s="204"/>
      <c r="D39" s="366"/>
      <c r="E39" s="366"/>
      <c r="F39" s="366"/>
      <c r="G39" s="366"/>
      <c r="H39" s="366"/>
      <c r="I39" s="366"/>
      <c r="J39" s="366"/>
      <c r="K39" s="366"/>
      <c r="L39" s="366"/>
      <c r="M39" s="366"/>
      <c r="N39" s="381"/>
      <c r="O39" s="381"/>
      <c r="P39" s="381"/>
    </row>
    <row r="40" spans="1:16">
      <c r="A40" s="45"/>
      <c r="B40" s="199" t="s">
        <v>134</v>
      </c>
      <c r="C40" s="200"/>
      <c r="D40" s="365">
        <v>5.2390001714229584E-2</v>
      </c>
      <c r="E40" s="365">
        <v>5.3149998188018799E-2</v>
      </c>
      <c r="F40" s="365">
        <v>6.8199999630451202E-2</v>
      </c>
      <c r="G40" s="365">
        <v>6.825999915599823E-2</v>
      </c>
      <c r="H40" s="365">
        <v>6.7390002310276031E-2</v>
      </c>
      <c r="I40" s="365">
        <v>7.2030000388622284E-2</v>
      </c>
      <c r="J40" s="365">
        <v>7.6439999043941498E-2</v>
      </c>
      <c r="K40" s="365">
        <v>7.4469998478889465E-2</v>
      </c>
      <c r="L40" s="365">
        <v>8.4530003368854523E-2</v>
      </c>
      <c r="M40" s="365">
        <v>7.0009998977184296E-2</v>
      </c>
      <c r="N40" s="380">
        <v>7.4950002133846283E-2</v>
      </c>
      <c r="O40" s="380">
        <v>7.784000039100647E-2</v>
      </c>
      <c r="P40" s="380">
        <v>8.8050000369548798E-2</v>
      </c>
    </row>
    <row r="41" spans="1:16">
      <c r="A41" s="45"/>
      <c r="B41" s="201" t="s">
        <v>136</v>
      </c>
      <c r="C41" s="202"/>
      <c r="D41" s="366">
        <v>0.1291700005531311</v>
      </c>
      <c r="E41" s="366">
        <v>0.11827000230550766</v>
      </c>
      <c r="F41" s="366">
        <v>0.11845000088214874</v>
      </c>
      <c r="G41" s="366">
        <v>0.14435000717639923</v>
      </c>
      <c r="H41" s="366">
        <v>0.1296599954366684</v>
      </c>
      <c r="I41" s="366">
        <v>0.14214999973773956</v>
      </c>
      <c r="J41" s="366">
        <v>0.1334100067615509</v>
      </c>
      <c r="K41" s="366">
        <v>0.11676999926567078</v>
      </c>
      <c r="L41" s="366">
        <v>0.11727000027894974</v>
      </c>
      <c r="M41" s="366">
        <v>0.11368999630212784</v>
      </c>
      <c r="N41" s="381">
        <v>0.12216000258922577</v>
      </c>
      <c r="O41" s="381">
        <v>0.13872000575065613</v>
      </c>
      <c r="P41" s="381">
        <v>0.15046000480651855</v>
      </c>
    </row>
    <row r="42" spans="1:16">
      <c r="A42" s="45"/>
      <c r="B42" s="45"/>
      <c r="C42" s="45"/>
      <c r="D42" s="45"/>
      <c r="E42" s="45"/>
      <c r="F42" s="45"/>
      <c r="G42" s="45"/>
      <c r="H42" s="45"/>
      <c r="I42" s="45"/>
      <c r="J42" s="45"/>
      <c r="K42" s="45"/>
      <c r="L42" s="45"/>
      <c r="M42" s="45"/>
      <c r="N42" s="45"/>
      <c r="O42" s="45"/>
      <c r="P42" s="45"/>
    </row>
    <row r="43" spans="1:16" s="46" customFormat="1" ht="12.75">
      <c r="A43" s="45"/>
      <c r="B43" s="45" t="s">
        <v>381</v>
      </c>
      <c r="C43" s="45"/>
      <c r="D43" s="45"/>
      <c r="E43" s="45"/>
      <c r="F43" s="45"/>
      <c r="G43" s="45"/>
      <c r="H43" s="45"/>
      <c r="I43" s="45"/>
      <c r="J43" s="45"/>
      <c r="K43" s="45"/>
      <c r="L43" s="45"/>
      <c r="M43" s="45"/>
      <c r="N43" s="45"/>
      <c r="O43" s="45"/>
      <c r="P43" s="45"/>
    </row>
    <row r="44" spans="1:16" s="46" customFormat="1" ht="12.75">
      <c r="A44" s="45"/>
      <c r="B44" s="45" t="s">
        <v>103</v>
      </c>
      <c r="C44" s="45"/>
      <c r="D44" s="45"/>
      <c r="E44" s="45"/>
      <c r="F44" s="45"/>
      <c r="G44" s="45"/>
      <c r="H44" s="45"/>
      <c r="I44" s="45"/>
      <c r="J44" s="45"/>
      <c r="K44" s="45"/>
      <c r="L44" s="45"/>
      <c r="M44" s="45"/>
      <c r="N44" s="45"/>
      <c r="O44" s="45"/>
      <c r="P44" s="45"/>
    </row>
    <row r="45" spans="1:16" s="46" customFormat="1" ht="12.75">
      <c r="A45" s="45"/>
      <c r="B45" s="45" t="s">
        <v>464</v>
      </c>
      <c r="C45" s="45"/>
      <c r="D45" s="45"/>
      <c r="E45" s="45"/>
      <c r="F45" s="45"/>
      <c r="G45" s="45"/>
      <c r="H45" s="45"/>
      <c r="I45" s="45"/>
      <c r="J45" s="45"/>
      <c r="K45" s="45"/>
      <c r="L45" s="45"/>
      <c r="M45" s="45"/>
      <c r="N45" s="45"/>
      <c r="O45" s="45"/>
      <c r="P45" s="45"/>
    </row>
    <row r="46" spans="1:16" s="46" customFormat="1" ht="12.75" customHeight="1">
      <c r="A46" s="45"/>
      <c r="B46" s="115" t="s">
        <v>465</v>
      </c>
      <c r="C46" s="115"/>
      <c r="D46" s="115"/>
      <c r="E46" s="115"/>
      <c r="F46" s="115"/>
      <c r="G46" s="115"/>
      <c r="H46" s="115"/>
      <c r="I46" s="115"/>
      <c r="J46" s="115"/>
      <c r="K46" s="115"/>
      <c r="L46" s="115"/>
      <c r="M46" s="115"/>
      <c r="N46" s="115"/>
      <c r="O46" s="45"/>
      <c r="P46" s="45"/>
    </row>
    <row r="47" spans="1:16" s="46" customFormat="1" ht="13.5" customHeight="1">
      <c r="A47" s="45"/>
      <c r="B47" s="115" t="s">
        <v>466</v>
      </c>
      <c r="C47" s="115"/>
      <c r="D47" s="115"/>
      <c r="E47" s="115"/>
      <c r="F47" s="115"/>
      <c r="G47" s="115"/>
      <c r="H47" s="115"/>
      <c r="I47" s="115"/>
      <c r="J47" s="115"/>
      <c r="K47" s="115"/>
      <c r="L47" s="115"/>
      <c r="M47" s="115"/>
      <c r="N47" s="115"/>
      <c r="O47" s="45"/>
      <c r="P47" s="45"/>
    </row>
    <row r="48" spans="1:16">
      <c r="A48" s="1"/>
      <c r="B48" s="1"/>
      <c r="C48" s="1"/>
      <c r="D48" s="1"/>
      <c r="E48" s="1"/>
      <c r="F48" s="1"/>
      <c r="G48" s="1"/>
      <c r="H48" s="1"/>
      <c r="I48" s="1"/>
      <c r="J48" s="1"/>
      <c r="K48" s="1"/>
      <c r="L48" s="1"/>
      <c r="M48" s="1"/>
      <c r="N48" s="1"/>
      <c r="O48" s="1"/>
      <c r="P48" s="1"/>
    </row>
    <row r="49" spans="2:2">
      <c r="B49" s="66" t="s">
        <v>101</v>
      </c>
    </row>
  </sheetData>
  <mergeCells count="4">
    <mergeCell ref="B4:K4"/>
    <mergeCell ref="D6:P6"/>
    <mergeCell ref="B46:N46"/>
    <mergeCell ref="B47:N47"/>
  </mergeCells>
  <pageMargins left="0.70866141732283472" right="0.70866141732283472" top="0.78740157480314965" bottom="0.78740157480314965" header="0.31496062992125984" footer="0.31496062992125984"/>
  <pageSetup paperSize="9" scale="60"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A03s!AC10:AI10</xm:f>
              <xm:sqref>L10</xm:sqref>
            </x14:sparkline>
            <x14:sparkline>
              <xm:f>A03s!AC14:AI14</xm:f>
              <xm:sqref>L14</xm:sqref>
            </x14:sparkline>
            <x14:sparkline>
              <xm:f>A03s!AC15:AI15</xm:f>
              <xm:sqref>L15</xm:sqref>
            </x14:sparkline>
          </x14:sparklines>
        </x14:sparklineGroup>
      </x14:sparklineGroup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theme="9"/>
  </sheetPr>
  <dimension ref="A1:H29"/>
  <sheetViews>
    <sheetView showGridLines="0" zoomScaleNormal="100" workbookViewId="0"/>
  </sheetViews>
  <sheetFormatPr baseColWidth="10" defaultColWidth="10.7109375" defaultRowHeight="15"/>
  <cols>
    <col min="1" max="2" width="10.7109375" style="33"/>
    <col min="3" max="3" width="24.42578125" style="33" bestFit="1" customWidth="1"/>
    <col min="4" max="6" width="8.7109375" style="33" customWidth="1"/>
    <col min="7" max="16384" width="10.7109375" style="33"/>
  </cols>
  <sheetData>
    <row r="1" spans="1:8">
      <c r="A1" s="1"/>
      <c r="B1" s="1"/>
      <c r="C1" s="1"/>
      <c r="D1" s="1"/>
      <c r="E1" s="1"/>
      <c r="F1" s="1"/>
      <c r="G1" s="1"/>
      <c r="H1" s="1"/>
    </row>
    <row r="2" spans="1:8" s="38" customFormat="1" ht="26.85" customHeight="1">
      <c r="A2" s="34"/>
      <c r="B2" s="348" t="s">
        <v>48</v>
      </c>
      <c r="C2" s="36" t="s">
        <v>49</v>
      </c>
      <c r="D2" s="37"/>
      <c r="E2" s="37"/>
      <c r="F2" s="37"/>
      <c r="G2" s="34"/>
      <c r="H2" s="34"/>
    </row>
    <row r="3" spans="1:8" ht="13.35" customHeight="1">
      <c r="A3" s="1"/>
      <c r="B3" s="1"/>
      <c r="C3" s="1"/>
      <c r="D3" s="1"/>
      <c r="E3" s="1"/>
      <c r="F3" s="1"/>
      <c r="G3" s="1"/>
      <c r="H3" s="1"/>
    </row>
    <row r="4" spans="1:8" ht="15" customHeight="1">
      <c r="A4" s="1"/>
      <c r="B4" s="351" t="s">
        <v>455</v>
      </c>
      <c r="C4" s="1"/>
      <c r="D4" s="1"/>
      <c r="E4" s="1"/>
      <c r="F4" s="1"/>
      <c r="G4" s="1"/>
      <c r="H4" s="1"/>
    </row>
    <row r="5" spans="1:8" ht="13.35" customHeight="1">
      <c r="A5" s="1"/>
      <c r="B5" s="1"/>
      <c r="C5" s="1"/>
      <c r="D5" s="1"/>
      <c r="E5" s="1"/>
      <c r="F5" s="1"/>
      <c r="G5" s="1"/>
      <c r="H5" s="1"/>
    </row>
    <row r="6" spans="1:8" s="46" customFormat="1" ht="14.25">
      <c r="A6" s="42"/>
      <c r="B6" s="42"/>
      <c r="C6" s="42"/>
      <c r="D6" s="326" t="s">
        <v>106</v>
      </c>
      <c r="E6" s="326"/>
      <c r="F6" s="326"/>
      <c r="G6" s="45"/>
      <c r="H6" s="45"/>
    </row>
    <row r="7" spans="1:8" s="46" customFormat="1" ht="12.75">
      <c r="A7" s="42"/>
      <c r="B7" s="357" t="s">
        <v>313</v>
      </c>
      <c r="C7" s="47"/>
      <c r="D7" s="295">
        <v>2003</v>
      </c>
      <c r="E7" s="295">
        <v>2008</v>
      </c>
      <c r="F7" s="295">
        <v>2013</v>
      </c>
      <c r="G7" s="45"/>
      <c r="H7" s="45"/>
    </row>
    <row r="8" spans="1:8" s="46" customFormat="1" ht="12.75">
      <c r="A8" s="45"/>
      <c r="B8" s="55"/>
      <c r="C8" s="129"/>
      <c r="D8" s="130"/>
      <c r="E8" s="130"/>
      <c r="F8" s="130"/>
      <c r="G8" s="45"/>
      <c r="H8" s="45"/>
    </row>
    <row r="9" spans="1:8" s="46" customFormat="1" ht="12.75">
      <c r="A9" s="45"/>
      <c r="B9" s="78" t="s">
        <v>456</v>
      </c>
      <c r="C9" s="84"/>
      <c r="D9" s="359">
        <v>6.5449999999999994E-2</v>
      </c>
      <c r="E9" s="359">
        <v>7.3319999999999996E-2</v>
      </c>
      <c r="F9" s="359">
        <v>7.8839999999999993E-2</v>
      </c>
      <c r="G9" s="45"/>
      <c r="H9" s="45"/>
    </row>
    <row r="10" spans="1:8" s="46" customFormat="1" ht="12.75">
      <c r="A10" s="45"/>
      <c r="B10" s="57"/>
      <c r="C10" s="86"/>
      <c r="D10" s="362"/>
      <c r="E10" s="362"/>
      <c r="F10" s="362"/>
      <c r="G10" s="45"/>
      <c r="H10" s="45"/>
    </row>
    <row r="11" spans="1:8" s="46" customFormat="1" ht="12.75">
      <c r="A11" s="45"/>
      <c r="B11" s="57" t="s">
        <v>118</v>
      </c>
      <c r="C11" s="86"/>
      <c r="D11" s="362"/>
      <c r="E11" s="362"/>
      <c r="F11" s="362"/>
      <c r="G11" s="45"/>
      <c r="H11" s="45"/>
    </row>
    <row r="12" spans="1:8" s="148" customFormat="1" ht="12.75">
      <c r="A12" s="99"/>
      <c r="B12" s="89" t="s">
        <v>119</v>
      </c>
      <c r="C12" s="90"/>
      <c r="D12" s="365">
        <v>5.9139999999999998E-2</v>
      </c>
      <c r="E12" s="365">
        <v>6.4380000000000007E-2</v>
      </c>
      <c r="F12" s="365">
        <v>7.2859999999999994E-2</v>
      </c>
      <c r="G12" s="58"/>
      <c r="H12" s="58"/>
    </row>
    <row r="13" spans="1:8" s="46" customFormat="1" ht="12.75">
      <c r="A13" s="42"/>
      <c r="B13" s="92" t="s">
        <v>120</v>
      </c>
      <c r="C13" s="93"/>
      <c r="D13" s="366">
        <v>7.2559999999999999E-2</v>
      </c>
      <c r="E13" s="366">
        <v>8.2930000000000004E-2</v>
      </c>
      <c r="F13" s="366">
        <v>8.4870000000000001E-2</v>
      </c>
      <c r="G13" s="45"/>
      <c r="H13" s="45"/>
    </row>
    <row r="14" spans="1:8" s="46" customFormat="1" ht="12.75">
      <c r="A14" s="42"/>
      <c r="B14" s="95"/>
      <c r="C14" s="58"/>
      <c r="D14" s="362"/>
      <c r="E14" s="362"/>
      <c r="F14" s="362"/>
      <c r="G14" s="45"/>
      <c r="H14" s="45"/>
    </row>
    <row r="15" spans="1:8" s="46" customFormat="1" ht="12.75">
      <c r="A15" s="45"/>
      <c r="B15" s="57" t="s">
        <v>121</v>
      </c>
      <c r="C15" s="58"/>
      <c r="D15" s="367"/>
      <c r="E15" s="367"/>
      <c r="F15" s="367"/>
      <c r="G15" s="45"/>
      <c r="H15" s="45"/>
    </row>
    <row r="16" spans="1:8" s="148" customFormat="1" ht="12.75">
      <c r="A16" s="99"/>
      <c r="B16" s="158" t="s">
        <v>123</v>
      </c>
      <c r="C16" s="69"/>
      <c r="D16" s="365">
        <v>0.13593</v>
      </c>
      <c r="E16" s="365">
        <v>0.15705</v>
      </c>
      <c r="F16" s="365">
        <v>0.14773</v>
      </c>
      <c r="G16" s="58"/>
      <c r="H16" s="58"/>
    </row>
    <row r="17" spans="1:8" s="46" customFormat="1" ht="12.75">
      <c r="A17" s="42"/>
      <c r="B17" s="61" t="s">
        <v>457</v>
      </c>
      <c r="C17" s="99"/>
      <c r="D17" s="362">
        <v>6.1920000000000003E-2</v>
      </c>
      <c r="E17" s="362">
        <v>6.5579999999999999E-2</v>
      </c>
      <c r="F17" s="362">
        <v>7.2870000000000004E-2</v>
      </c>
      <c r="G17" s="45"/>
      <c r="H17" s="45"/>
    </row>
    <row r="18" spans="1:8" s="46" customFormat="1" ht="12.75">
      <c r="A18" s="42"/>
      <c r="B18" s="63" t="s">
        <v>339</v>
      </c>
      <c r="C18" s="101"/>
      <c r="D18" s="366">
        <v>4.2369999999999998E-2</v>
      </c>
      <c r="E18" s="366">
        <v>5.9880000000000003E-2</v>
      </c>
      <c r="F18" s="366">
        <v>7.5509999999999994E-2</v>
      </c>
      <c r="G18" s="45"/>
      <c r="H18" s="45"/>
    </row>
    <row r="19" spans="1:8" s="46" customFormat="1" ht="12.75">
      <c r="A19" s="42"/>
      <c r="B19" s="61"/>
      <c r="C19" s="99"/>
      <c r="D19" s="362"/>
      <c r="E19" s="362"/>
      <c r="F19" s="362"/>
      <c r="G19" s="45"/>
      <c r="H19" s="45"/>
    </row>
    <row r="20" spans="1:8" s="46" customFormat="1" ht="14.25">
      <c r="A20" s="45"/>
      <c r="B20" s="57" t="s">
        <v>467</v>
      </c>
      <c r="C20" s="58"/>
      <c r="D20" s="367"/>
      <c r="E20" s="367"/>
      <c r="F20" s="367"/>
      <c r="G20" s="45"/>
      <c r="H20" s="45"/>
    </row>
    <row r="21" spans="1:8" s="148" customFormat="1" ht="12.75">
      <c r="A21" s="99"/>
      <c r="B21" s="158" t="s">
        <v>459</v>
      </c>
      <c r="C21" s="69"/>
      <c r="D21" s="365">
        <v>5.79E-2</v>
      </c>
      <c r="E21" s="365">
        <v>5.5599999999999997E-2</v>
      </c>
      <c r="F21" s="365">
        <v>6.2869999999999995E-2</v>
      </c>
      <c r="G21" s="58"/>
      <c r="H21" s="58"/>
    </row>
    <row r="22" spans="1:8" s="46" customFormat="1" ht="12.75">
      <c r="A22" s="42"/>
      <c r="B22" s="63" t="s">
        <v>460</v>
      </c>
      <c r="C22" s="101"/>
      <c r="D22" s="366">
        <v>7.9589999999999994E-2</v>
      </c>
      <c r="E22" s="366">
        <v>8.9370000000000005E-2</v>
      </c>
      <c r="F22" s="366">
        <v>0.11985</v>
      </c>
      <c r="G22" s="45"/>
      <c r="H22" s="45"/>
    </row>
    <row r="23" spans="1:8" s="46" customFormat="1" ht="12.75">
      <c r="A23" s="42"/>
      <c r="B23" s="42"/>
      <c r="C23" s="42"/>
      <c r="D23" s="383"/>
      <c r="E23" s="383"/>
      <c r="F23" s="383"/>
      <c r="G23" s="42"/>
      <c r="H23" s="42"/>
    </row>
    <row r="24" spans="1:8" s="46" customFormat="1" ht="12.75">
      <c r="A24" s="45"/>
      <c r="B24" s="66" t="s">
        <v>468</v>
      </c>
      <c r="C24" s="129"/>
      <c r="D24" s="42"/>
      <c r="E24" s="42"/>
      <c r="F24" s="42"/>
      <c r="G24" s="45"/>
      <c r="H24" s="45"/>
    </row>
    <row r="25" spans="1:8" s="46" customFormat="1" ht="25.5" customHeight="1">
      <c r="A25" s="45"/>
      <c r="B25" s="384" t="s">
        <v>469</v>
      </c>
      <c r="C25" s="384"/>
      <c r="D25" s="384"/>
      <c r="E25" s="384"/>
      <c r="F25" s="384"/>
      <c r="G25" s="45"/>
      <c r="H25" s="45"/>
    </row>
    <row r="26" spans="1:8" s="46" customFormat="1" ht="12.75">
      <c r="A26" s="45"/>
      <c r="B26" s="368"/>
      <c r="C26" s="45"/>
      <c r="D26" s="45"/>
      <c r="E26" s="45"/>
      <c r="F26" s="45"/>
      <c r="G26" s="45"/>
      <c r="H26" s="45"/>
    </row>
    <row r="27" spans="1:8" s="46" customFormat="1" ht="12.75">
      <c r="A27" s="45"/>
      <c r="B27" s="45" t="s">
        <v>108</v>
      </c>
      <c r="C27" s="45"/>
      <c r="D27" s="45"/>
      <c r="E27" s="45"/>
      <c r="F27" s="45"/>
      <c r="G27" s="45"/>
      <c r="H27" s="45"/>
    </row>
    <row r="28" spans="1:8" s="46" customFormat="1" ht="12.75">
      <c r="A28" s="45"/>
      <c r="B28" s="66"/>
      <c r="C28" s="45"/>
      <c r="D28" s="45"/>
      <c r="E28" s="45"/>
      <c r="F28" s="45"/>
      <c r="G28" s="45"/>
      <c r="H28" s="45"/>
    </row>
    <row r="29" spans="1:8" s="46" customFormat="1" ht="12.75">
      <c r="A29" s="45"/>
      <c r="B29" s="66"/>
      <c r="C29" s="45"/>
      <c r="D29" s="45"/>
      <c r="E29" s="45"/>
      <c r="F29" s="45"/>
      <c r="G29" s="45"/>
      <c r="H29" s="45"/>
    </row>
  </sheetData>
  <mergeCells count="2">
    <mergeCell ref="D6:F6"/>
    <mergeCell ref="B25:F25"/>
  </mergeCells>
  <pageMargins left="0.70866141732283472" right="0.70866141732283472" top="0.78740157480314965" bottom="0.78740157480314965"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sheetPr>
  <dimension ref="A1:I187"/>
  <sheetViews>
    <sheetView showGridLines="0" zoomScaleNormal="100" workbookViewId="0"/>
  </sheetViews>
  <sheetFormatPr baseColWidth="10" defaultRowHeight="15"/>
  <cols>
    <col min="1" max="1" width="11.42578125" style="2"/>
    <col min="2" max="2" width="10.5703125" style="2" customWidth="1"/>
    <col min="3" max="3" width="11.42578125" style="2"/>
    <col min="4" max="6" width="9.28515625" style="2" customWidth="1"/>
    <col min="7" max="16384" width="11.42578125" style="2"/>
  </cols>
  <sheetData>
    <row r="1" spans="1:9" s="33" customFormat="1">
      <c r="A1" s="1"/>
      <c r="B1" s="1"/>
      <c r="C1" s="1"/>
      <c r="D1" s="1"/>
      <c r="E1" s="1"/>
      <c r="F1" s="1"/>
      <c r="G1" s="1"/>
      <c r="H1" s="1"/>
      <c r="I1" s="1"/>
    </row>
    <row r="2" spans="1:9" s="38" customFormat="1" ht="26.85" customHeight="1">
      <c r="A2" s="34"/>
      <c r="B2" s="35" t="s">
        <v>2</v>
      </c>
      <c r="C2" s="36" t="s">
        <v>3</v>
      </c>
      <c r="D2" s="37"/>
      <c r="E2" s="37"/>
      <c r="F2" s="37"/>
      <c r="G2" s="34"/>
      <c r="H2" s="34"/>
      <c r="I2" s="34"/>
    </row>
    <row r="3" spans="1:9" s="33" customFormat="1" ht="13.15" customHeight="1">
      <c r="A3" s="1"/>
      <c r="B3" s="1"/>
      <c r="C3" s="1"/>
      <c r="D3" s="1"/>
      <c r="E3" s="1"/>
      <c r="F3" s="1"/>
      <c r="G3" s="1"/>
      <c r="H3" s="1"/>
      <c r="I3" s="1"/>
    </row>
    <row r="4" spans="1:9" s="41" customFormat="1" ht="15" customHeight="1">
      <c r="A4" s="39"/>
      <c r="B4" s="40" t="s">
        <v>83</v>
      </c>
      <c r="C4" s="39"/>
      <c r="D4" s="39"/>
      <c r="E4" s="39"/>
      <c r="F4" s="39"/>
      <c r="G4" s="39"/>
      <c r="H4" s="39"/>
      <c r="I4" s="39"/>
    </row>
    <row r="5" spans="1:9" s="33" customFormat="1" ht="13.15" customHeight="1">
      <c r="A5" s="1"/>
      <c r="B5" s="1"/>
      <c r="C5" s="1"/>
      <c r="D5" s="1"/>
      <c r="E5" s="1"/>
      <c r="F5" s="39"/>
      <c r="G5" s="1"/>
      <c r="H5" s="1"/>
      <c r="I5" s="1"/>
    </row>
    <row r="6" spans="1:9" s="46" customFormat="1" ht="14.25">
      <c r="A6" s="42"/>
      <c r="B6" s="42"/>
      <c r="C6" s="42"/>
      <c r="D6" s="68" t="s">
        <v>106</v>
      </c>
      <c r="E6" s="68"/>
      <c r="F6" s="68"/>
      <c r="G6" s="45"/>
      <c r="H6" s="45"/>
      <c r="I6" s="45"/>
    </row>
    <row r="7" spans="1:9" s="46" customFormat="1" ht="12.75">
      <c r="A7" s="42"/>
      <c r="B7" s="42"/>
      <c r="C7" s="47"/>
      <c r="D7" s="48">
        <v>2003</v>
      </c>
      <c r="E7" s="48">
        <v>2008</v>
      </c>
      <c r="F7" s="48">
        <v>2013</v>
      </c>
      <c r="G7" s="45"/>
      <c r="H7" s="45"/>
      <c r="I7" s="45"/>
    </row>
    <row r="8" spans="1:9" s="46" customFormat="1" ht="12.75">
      <c r="A8" s="45"/>
      <c r="B8" s="45"/>
      <c r="C8" s="45"/>
      <c r="D8" s="45"/>
      <c r="E8" s="45"/>
      <c r="F8" s="45"/>
      <c r="G8" s="45"/>
      <c r="H8" s="45"/>
      <c r="I8" s="45"/>
    </row>
    <row r="9" spans="1:9" s="46" customFormat="1" ht="12.75">
      <c r="A9" s="45"/>
      <c r="B9" s="49" t="s">
        <v>86</v>
      </c>
      <c r="C9" s="50"/>
      <c r="D9" s="51">
        <v>0.26629999999999998</v>
      </c>
      <c r="E9" s="51">
        <v>0.28605999999999998</v>
      </c>
      <c r="F9" s="51">
        <v>0.28878999999999999</v>
      </c>
      <c r="G9" s="45"/>
      <c r="H9" s="45"/>
      <c r="I9" s="45"/>
    </row>
    <row r="10" spans="1:9" s="46" customFormat="1" ht="12.75">
      <c r="A10" s="45"/>
      <c r="B10" s="52" t="s">
        <v>87</v>
      </c>
      <c r="C10" s="53"/>
      <c r="D10" s="54">
        <v>0.93223999999999996</v>
      </c>
      <c r="E10" s="54">
        <v>1.0237700000000001</v>
      </c>
      <c r="F10" s="54">
        <v>1.03508</v>
      </c>
      <c r="G10" s="45"/>
      <c r="H10" s="45"/>
      <c r="I10" s="45"/>
    </row>
    <row r="11" spans="1:9" s="46" customFormat="1" ht="12.75">
      <c r="A11" s="45"/>
      <c r="B11" s="55"/>
      <c r="C11" s="55"/>
      <c r="D11" s="56"/>
      <c r="E11" s="56"/>
      <c r="F11" s="56"/>
      <c r="G11" s="45"/>
      <c r="H11" s="45"/>
      <c r="I11" s="45"/>
    </row>
    <row r="12" spans="1:9" s="46" customFormat="1" ht="12.75">
      <c r="A12" s="45"/>
      <c r="B12" s="49" t="s">
        <v>88</v>
      </c>
      <c r="C12" s="50"/>
      <c r="D12" s="69"/>
      <c r="E12" s="69"/>
      <c r="F12" s="69"/>
      <c r="G12" s="45"/>
      <c r="H12" s="45"/>
      <c r="I12" s="45"/>
    </row>
    <row r="13" spans="1:9" s="46" customFormat="1" ht="15.75">
      <c r="A13" s="45"/>
      <c r="B13" s="61" t="s">
        <v>89</v>
      </c>
      <c r="C13" s="55"/>
      <c r="D13" s="62">
        <v>0.21890999999999999</v>
      </c>
      <c r="E13" s="62">
        <v>0.22786000000000001</v>
      </c>
      <c r="F13" s="62">
        <v>0.2276</v>
      </c>
      <c r="G13" s="45"/>
      <c r="H13" s="45"/>
      <c r="I13" s="45"/>
    </row>
    <row r="14" spans="1:9" s="46" customFormat="1" ht="15.75">
      <c r="A14" s="45"/>
      <c r="B14" s="61" t="s">
        <v>90</v>
      </c>
      <c r="C14" s="55"/>
      <c r="D14" s="62">
        <v>0.14334</v>
      </c>
      <c r="E14" s="62">
        <v>0.14746999999999999</v>
      </c>
      <c r="F14" s="62">
        <v>0.14874000000000001</v>
      </c>
      <c r="G14" s="45"/>
      <c r="H14" s="45"/>
      <c r="I14" s="45"/>
    </row>
    <row r="15" spans="1:9" s="46" customFormat="1" ht="15.75">
      <c r="A15" s="45"/>
      <c r="B15" s="61" t="s">
        <v>91</v>
      </c>
      <c r="C15" s="55"/>
      <c r="D15" s="62">
        <v>0.11992</v>
      </c>
      <c r="E15" s="62">
        <v>0.12144000000000001</v>
      </c>
      <c r="F15" s="62">
        <v>0.12256</v>
      </c>
      <c r="G15" s="45"/>
      <c r="H15" s="45"/>
      <c r="I15" s="45"/>
    </row>
    <row r="16" spans="1:9" s="46" customFormat="1" ht="15.75">
      <c r="A16" s="45"/>
      <c r="B16" s="61" t="s">
        <v>92</v>
      </c>
      <c r="C16" s="55"/>
      <c r="D16" s="62">
        <v>0.10492</v>
      </c>
      <c r="E16" s="62">
        <v>0.10514</v>
      </c>
      <c r="F16" s="62">
        <v>0.10584</v>
      </c>
      <c r="G16" s="45"/>
      <c r="H16" s="45"/>
      <c r="I16" s="45"/>
    </row>
    <row r="17" spans="1:9" s="46" customFormat="1" ht="15.75">
      <c r="A17" s="45"/>
      <c r="B17" s="61" t="s">
        <v>93</v>
      </c>
      <c r="C17" s="55"/>
      <c r="D17" s="62">
        <v>9.3899999999999997E-2</v>
      </c>
      <c r="E17" s="62">
        <v>9.2929999999999999E-2</v>
      </c>
      <c r="F17" s="62">
        <v>9.3079999999999996E-2</v>
      </c>
      <c r="G17" s="45"/>
      <c r="H17" s="45"/>
      <c r="I17" s="45"/>
    </row>
    <row r="18" spans="1:9" s="46" customFormat="1" ht="15.75">
      <c r="A18" s="45"/>
      <c r="B18" s="61" t="s">
        <v>94</v>
      </c>
      <c r="C18" s="55"/>
      <c r="D18" s="62">
        <v>8.4180000000000005E-2</v>
      </c>
      <c r="E18" s="62">
        <v>8.2580000000000001E-2</v>
      </c>
      <c r="F18" s="62">
        <v>8.2299999999999998E-2</v>
      </c>
      <c r="G18" s="45"/>
      <c r="H18" s="45"/>
      <c r="I18" s="45"/>
    </row>
    <row r="19" spans="1:9" s="46" customFormat="1" ht="15.75">
      <c r="A19" s="45"/>
      <c r="B19" s="61" t="s">
        <v>95</v>
      </c>
      <c r="C19" s="55"/>
      <c r="D19" s="62">
        <v>7.5160000000000005E-2</v>
      </c>
      <c r="E19" s="62">
        <v>7.2730000000000003E-2</v>
      </c>
      <c r="F19" s="62">
        <v>7.2239999999999999E-2</v>
      </c>
      <c r="G19" s="45"/>
      <c r="H19" s="45"/>
      <c r="I19" s="45"/>
    </row>
    <row r="20" spans="1:9" s="46" customFormat="1" ht="15.75">
      <c r="A20" s="45"/>
      <c r="B20" s="61" t="s">
        <v>96</v>
      </c>
      <c r="C20" s="55"/>
      <c r="D20" s="62">
        <v>6.5909999999999996E-2</v>
      </c>
      <c r="E20" s="62">
        <v>6.2770000000000006E-2</v>
      </c>
      <c r="F20" s="62">
        <v>6.1719999999999997E-2</v>
      </c>
      <c r="G20" s="45"/>
      <c r="H20" s="45"/>
      <c r="I20" s="45"/>
    </row>
    <row r="21" spans="1:9" s="46" customFormat="1" ht="15.75">
      <c r="A21" s="45"/>
      <c r="B21" s="61" t="s">
        <v>97</v>
      </c>
      <c r="C21" s="55"/>
      <c r="D21" s="62">
        <v>5.5120000000000002E-2</v>
      </c>
      <c r="E21" s="62">
        <v>5.1330000000000001E-2</v>
      </c>
      <c r="F21" s="62">
        <v>5.033E-2</v>
      </c>
      <c r="G21" s="45"/>
      <c r="H21" s="45"/>
      <c r="I21" s="45"/>
    </row>
    <row r="22" spans="1:9" s="46" customFormat="1" ht="15.75">
      <c r="A22" s="45"/>
      <c r="B22" s="63" t="s">
        <v>98</v>
      </c>
      <c r="C22" s="53"/>
      <c r="D22" s="64">
        <v>3.8640000000000001E-2</v>
      </c>
      <c r="E22" s="64">
        <v>3.5740000000000001E-2</v>
      </c>
      <c r="F22" s="64">
        <v>3.5589999999999997E-2</v>
      </c>
      <c r="G22" s="45"/>
      <c r="H22" s="45"/>
      <c r="I22" s="45"/>
    </row>
    <row r="23" spans="1:9" s="46" customFormat="1" ht="12.75">
      <c r="A23" s="45"/>
      <c r="B23" s="45"/>
      <c r="C23" s="45"/>
      <c r="D23" s="65"/>
      <c r="E23" s="65"/>
      <c r="F23" s="65"/>
      <c r="G23" s="45"/>
      <c r="H23" s="45"/>
      <c r="I23" s="45"/>
    </row>
    <row r="24" spans="1:9" s="46" customFormat="1" ht="15.75">
      <c r="A24" s="45"/>
      <c r="B24" s="50" t="s">
        <v>99</v>
      </c>
      <c r="C24" s="50"/>
      <c r="D24" s="60">
        <v>0.68100000000000005</v>
      </c>
      <c r="E24" s="60">
        <v>0.69484999999999997</v>
      </c>
      <c r="F24" s="60">
        <v>0.69781000000000004</v>
      </c>
      <c r="G24" s="45"/>
      <c r="H24" s="45"/>
      <c r="I24" s="45"/>
    </row>
    <row r="25" spans="1:9" s="46" customFormat="1" ht="15.75">
      <c r="A25" s="45"/>
      <c r="B25" s="53" t="s">
        <v>100</v>
      </c>
      <c r="C25" s="53"/>
      <c r="D25" s="64">
        <v>0.31900000000000001</v>
      </c>
      <c r="E25" s="64">
        <v>0.30514999999999998</v>
      </c>
      <c r="F25" s="64">
        <v>0.30219000000000001</v>
      </c>
      <c r="G25" s="45"/>
      <c r="H25" s="45"/>
      <c r="I25" s="45"/>
    </row>
    <row r="26" spans="1:9" s="46" customFormat="1" ht="14.25">
      <c r="A26" s="45"/>
      <c r="B26" s="45"/>
      <c r="C26" s="45"/>
      <c r="D26" s="45"/>
      <c r="E26" s="45"/>
      <c r="F26" s="39"/>
      <c r="G26" s="45"/>
      <c r="H26" s="45"/>
      <c r="I26" s="45"/>
    </row>
    <row r="27" spans="1:9" s="46" customFormat="1" ht="12.75">
      <c r="A27" s="45"/>
      <c r="B27" s="66" t="s">
        <v>107</v>
      </c>
      <c r="C27" s="45"/>
      <c r="D27" s="45"/>
      <c r="E27" s="45"/>
      <c r="F27" s="45"/>
      <c r="G27" s="45"/>
      <c r="H27" s="45"/>
      <c r="I27" s="45"/>
    </row>
    <row r="28" spans="1:9" s="46" customFormat="1" ht="12.75">
      <c r="A28" s="45"/>
      <c r="B28" s="45"/>
      <c r="C28" s="45"/>
      <c r="D28" s="45"/>
      <c r="E28" s="45"/>
      <c r="F28" s="45"/>
      <c r="G28" s="45"/>
      <c r="H28" s="45"/>
      <c r="I28" s="45"/>
    </row>
    <row r="29" spans="1:9" s="46" customFormat="1" ht="12.75">
      <c r="A29" s="45"/>
      <c r="B29" s="45" t="s">
        <v>108</v>
      </c>
      <c r="C29" s="45"/>
      <c r="D29" s="45"/>
      <c r="E29" s="45"/>
      <c r="F29" s="45"/>
      <c r="G29" s="45"/>
      <c r="H29" s="45"/>
      <c r="I29" s="45"/>
    </row>
    <row r="30" spans="1:9" s="46" customFormat="1" ht="12.75">
      <c r="A30" s="45"/>
      <c r="B30" s="45"/>
      <c r="C30" s="45"/>
      <c r="D30" s="45"/>
      <c r="E30" s="45"/>
      <c r="F30" s="45"/>
      <c r="G30" s="45"/>
      <c r="H30" s="45"/>
      <c r="I30" s="45"/>
    </row>
    <row r="31" spans="1:9" s="46" customFormat="1" ht="12.75">
      <c r="A31" s="45"/>
      <c r="B31" s="45"/>
      <c r="C31" s="45"/>
      <c r="D31" s="45"/>
      <c r="E31" s="45"/>
      <c r="F31" s="45"/>
      <c r="G31" s="45"/>
      <c r="H31" s="45"/>
      <c r="I31" s="45"/>
    </row>
    <row r="32" spans="1:9"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theme="9"/>
  </sheetPr>
  <dimension ref="A1:N62"/>
  <sheetViews>
    <sheetView showGridLines="0" zoomScaleNormal="100" workbookViewId="0"/>
  </sheetViews>
  <sheetFormatPr baseColWidth="10" defaultColWidth="10.7109375" defaultRowHeight="15"/>
  <cols>
    <col min="1" max="2" width="10.7109375" style="33"/>
    <col min="3" max="3" width="24.42578125" style="33" customWidth="1"/>
    <col min="4" max="14" width="8.7109375" style="33" customWidth="1"/>
    <col min="15" max="16384" width="10.7109375" style="33"/>
  </cols>
  <sheetData>
    <row r="1" spans="1:14">
      <c r="A1" s="1"/>
      <c r="B1" s="1"/>
      <c r="C1" s="1"/>
      <c r="D1" s="1"/>
      <c r="E1" s="1"/>
      <c r="F1" s="1"/>
      <c r="G1" s="1"/>
      <c r="H1" s="1"/>
      <c r="I1" s="1"/>
      <c r="J1" s="1"/>
      <c r="K1" s="1"/>
      <c r="L1" s="1"/>
      <c r="M1" s="1"/>
      <c r="N1" s="1"/>
    </row>
    <row r="2" spans="1:14" s="38" customFormat="1" ht="26.85" customHeight="1">
      <c r="A2" s="34"/>
      <c r="B2" s="348" t="s">
        <v>50</v>
      </c>
      <c r="C2" s="36" t="s">
        <v>51</v>
      </c>
      <c r="D2" s="37"/>
      <c r="E2" s="37"/>
      <c r="F2" s="37"/>
      <c r="G2" s="37"/>
      <c r="H2" s="37"/>
      <c r="I2" s="37"/>
      <c r="J2" s="37"/>
      <c r="K2" s="37"/>
      <c r="L2" s="37"/>
      <c r="M2" s="37"/>
      <c r="N2" s="37"/>
    </row>
    <row r="3" spans="1:14" ht="13.35" customHeight="1">
      <c r="A3" s="1"/>
      <c r="B3" s="1"/>
      <c r="C3" s="1"/>
      <c r="D3" s="1"/>
      <c r="E3" s="1"/>
      <c r="F3" s="1"/>
      <c r="G3" s="1"/>
      <c r="H3" s="1"/>
      <c r="I3" s="1"/>
      <c r="J3" s="1"/>
      <c r="K3" s="1"/>
      <c r="L3" s="1"/>
      <c r="M3" s="1"/>
      <c r="N3" s="1"/>
    </row>
    <row r="4" spans="1:14" ht="15" customHeight="1">
      <c r="A4" s="1"/>
      <c r="B4" s="385" t="s">
        <v>470</v>
      </c>
      <c r="C4" s="386"/>
      <c r="D4" s="387" t="s">
        <v>471</v>
      </c>
      <c r="E4" s="388"/>
      <c r="F4" s="388"/>
      <c r="G4" s="388"/>
      <c r="H4" s="388"/>
      <c r="I4" s="388"/>
      <c r="J4" s="388"/>
      <c r="K4" s="388"/>
      <c r="L4" s="388"/>
      <c r="M4" s="388"/>
      <c r="N4" s="389"/>
    </row>
    <row r="5" spans="1:14">
      <c r="A5" s="1"/>
      <c r="B5" s="390"/>
      <c r="C5" s="386"/>
      <c r="D5" s="295">
        <v>2007</v>
      </c>
      <c r="E5" s="295">
        <v>2008</v>
      </c>
      <c r="F5" s="295">
        <v>2009</v>
      </c>
      <c r="G5" s="295">
        <v>2010</v>
      </c>
      <c r="H5" s="295">
        <v>2011</v>
      </c>
      <c r="I5" s="295">
        <v>2012</v>
      </c>
      <c r="J5" s="295">
        <v>2013</v>
      </c>
      <c r="K5" s="295">
        <v>2014</v>
      </c>
      <c r="L5" s="295">
        <v>2015</v>
      </c>
      <c r="M5" s="295">
        <v>2016</v>
      </c>
      <c r="N5" s="295">
        <v>2017</v>
      </c>
    </row>
    <row r="6" spans="1:14" s="46" customFormat="1" ht="24" customHeight="1">
      <c r="A6" s="42"/>
      <c r="B6" s="391"/>
      <c r="C6" s="66"/>
      <c r="D6" s="130"/>
      <c r="E6" s="130"/>
      <c r="F6" s="130"/>
      <c r="G6" s="130"/>
      <c r="H6" s="130"/>
      <c r="I6" s="130"/>
      <c r="J6" s="130"/>
      <c r="K6" s="130"/>
      <c r="L6" s="130"/>
      <c r="M6" s="130"/>
      <c r="N6" s="130"/>
    </row>
    <row r="7" spans="1:14" s="46" customFormat="1" ht="14.25">
      <c r="A7" s="42"/>
      <c r="B7" s="78" t="s">
        <v>117</v>
      </c>
      <c r="C7" s="392"/>
      <c r="D7" s="359">
        <v>0.46100000000000002</v>
      </c>
      <c r="E7" s="359">
        <v>0.40700000000000003</v>
      </c>
      <c r="F7" s="359">
        <v>0.33299999999999996</v>
      </c>
      <c r="G7" s="359">
        <v>0.35200000000000004</v>
      </c>
      <c r="H7" s="359">
        <v>0.35899999999999999</v>
      </c>
      <c r="I7" s="359">
        <v>0.36099999999999999</v>
      </c>
      <c r="J7" s="359">
        <v>0.36299999999999999</v>
      </c>
      <c r="K7" s="359">
        <v>0.37200000000000005</v>
      </c>
      <c r="L7" s="359">
        <v>0.37200000000000005</v>
      </c>
      <c r="M7" s="359">
        <v>0.36899999999999999</v>
      </c>
      <c r="N7" s="359">
        <v>0.35599999999999998</v>
      </c>
    </row>
    <row r="8" spans="1:14" s="46" customFormat="1" ht="6" customHeight="1">
      <c r="A8" s="45"/>
      <c r="B8" s="108"/>
      <c r="C8" s="240"/>
      <c r="D8" s="367"/>
      <c r="E8" s="367"/>
      <c r="F8" s="367"/>
      <c r="G8" s="367"/>
      <c r="H8" s="367"/>
      <c r="I8" s="367"/>
      <c r="J8" s="367"/>
      <c r="K8" s="367"/>
      <c r="L8" s="367"/>
      <c r="M8" s="367"/>
      <c r="N8" s="367"/>
    </row>
    <row r="9" spans="1:14" s="394" customFormat="1" ht="14.25">
      <c r="A9" s="393"/>
      <c r="B9" s="57" t="s">
        <v>118</v>
      </c>
      <c r="C9" s="240"/>
      <c r="D9" s="367"/>
      <c r="E9" s="367"/>
      <c r="F9" s="367"/>
      <c r="G9" s="367"/>
      <c r="H9" s="367"/>
      <c r="I9" s="367"/>
      <c r="J9" s="367"/>
      <c r="K9" s="367"/>
      <c r="L9" s="367"/>
      <c r="M9" s="367"/>
      <c r="N9" s="367"/>
    </row>
    <row r="10" spans="1:14" s="148" customFormat="1" ht="14.25">
      <c r="A10" s="99"/>
      <c r="B10" s="395" t="s">
        <v>119</v>
      </c>
      <c r="C10" s="396"/>
      <c r="D10" s="365">
        <v>0.43</v>
      </c>
      <c r="E10" s="365">
        <v>0.374</v>
      </c>
      <c r="F10" s="365">
        <v>0.29699999999999999</v>
      </c>
      <c r="G10" s="365">
        <v>0.33100000000000002</v>
      </c>
      <c r="H10" s="365">
        <v>0.34399999999999997</v>
      </c>
      <c r="I10" s="365">
        <v>0.34799999999999998</v>
      </c>
      <c r="J10" s="365">
        <v>0.34799999999999998</v>
      </c>
      <c r="K10" s="365">
        <v>0.35899999999999999</v>
      </c>
      <c r="L10" s="365">
        <v>0.35899999999999999</v>
      </c>
      <c r="M10" s="365">
        <v>0.35399999999999998</v>
      </c>
      <c r="N10" s="365"/>
    </row>
    <row r="11" spans="1:14" s="148" customFormat="1" ht="14.25">
      <c r="A11" s="99"/>
      <c r="B11" s="397" t="s">
        <v>120</v>
      </c>
      <c r="C11" s="398"/>
      <c r="D11" s="366">
        <v>0.49200000000000005</v>
      </c>
      <c r="E11" s="366">
        <v>0.441</v>
      </c>
      <c r="F11" s="366">
        <v>0.377</v>
      </c>
      <c r="G11" s="366">
        <v>0.37799999999999995</v>
      </c>
      <c r="H11" s="366">
        <v>0.376</v>
      </c>
      <c r="I11" s="366">
        <v>0.377</v>
      </c>
      <c r="J11" s="366">
        <v>0.38</v>
      </c>
      <c r="K11" s="366">
        <v>0.38700000000000001</v>
      </c>
      <c r="L11" s="366">
        <v>0.38700000000000001</v>
      </c>
      <c r="M11" s="366">
        <v>0.38800000000000001</v>
      </c>
      <c r="N11" s="366"/>
    </row>
    <row r="12" spans="1:14" s="46" customFormat="1" ht="6" customHeight="1">
      <c r="A12" s="42"/>
      <c r="B12" s="108"/>
      <c r="C12" s="240"/>
      <c r="D12" s="367"/>
      <c r="E12" s="367"/>
      <c r="F12" s="367"/>
      <c r="G12" s="367"/>
      <c r="H12" s="367"/>
      <c r="I12" s="367"/>
      <c r="J12" s="367"/>
      <c r="K12" s="367"/>
      <c r="L12" s="367"/>
      <c r="M12" s="367"/>
      <c r="N12" s="367"/>
    </row>
    <row r="13" spans="1:14" s="46" customFormat="1" ht="14.25">
      <c r="A13" s="42"/>
      <c r="B13" s="57" t="s">
        <v>472</v>
      </c>
      <c r="C13" s="240"/>
      <c r="D13" s="367"/>
      <c r="E13" s="367"/>
      <c r="F13" s="367"/>
      <c r="G13" s="367"/>
      <c r="H13" s="367"/>
      <c r="I13" s="367"/>
      <c r="J13" s="367"/>
      <c r="K13" s="367"/>
      <c r="L13" s="367"/>
      <c r="M13" s="367"/>
      <c r="N13" s="367"/>
    </row>
    <row r="14" spans="1:14" s="46" customFormat="1" ht="12.75">
      <c r="A14" s="42"/>
      <c r="B14" s="399" t="s">
        <v>228</v>
      </c>
      <c r="C14" s="400"/>
      <c r="D14" s="365">
        <v>0.46200000000000002</v>
      </c>
      <c r="E14" s="365">
        <v>0.40500000000000003</v>
      </c>
      <c r="F14" s="365">
        <v>0.32899999999999996</v>
      </c>
      <c r="G14" s="365">
        <v>0.35200000000000004</v>
      </c>
      <c r="H14" s="365">
        <v>0.36399999999999999</v>
      </c>
      <c r="I14" s="365">
        <v>0.35899999999999999</v>
      </c>
      <c r="J14" s="365">
        <v>0.36200000000000004</v>
      </c>
      <c r="K14" s="365">
        <v>0.37200000000000005</v>
      </c>
      <c r="L14" s="365">
        <v>0.373</v>
      </c>
      <c r="M14" s="365">
        <v>0.36699999999999999</v>
      </c>
      <c r="N14" s="365">
        <v>0.35599999999999998</v>
      </c>
    </row>
    <row r="15" spans="1:14" s="46" customFormat="1" ht="14.25" customHeight="1">
      <c r="A15" s="45"/>
      <c r="B15" s="397" t="s">
        <v>229</v>
      </c>
      <c r="C15" s="401"/>
      <c r="D15" s="366">
        <v>0.45899999999999996</v>
      </c>
      <c r="E15" s="366">
        <v>0.41100000000000003</v>
      </c>
      <c r="F15" s="366">
        <v>0.34200000000000003</v>
      </c>
      <c r="G15" s="366">
        <v>0.35299999999999998</v>
      </c>
      <c r="H15" s="366">
        <v>0.34700000000000003</v>
      </c>
      <c r="I15" s="366">
        <v>0.36599999999999999</v>
      </c>
      <c r="J15" s="366">
        <v>0.36299999999999999</v>
      </c>
      <c r="K15" s="366">
        <v>0.371</v>
      </c>
      <c r="L15" s="366">
        <v>0.36799999999999999</v>
      </c>
      <c r="M15" s="366">
        <v>0.374</v>
      </c>
      <c r="N15" s="366">
        <v>0.35299999999999998</v>
      </c>
    </row>
    <row r="16" spans="1:14" s="46" customFormat="1" ht="14.25" customHeight="1">
      <c r="A16" s="45"/>
      <c r="B16" s="402"/>
      <c r="C16" s="402"/>
      <c r="D16" s="42"/>
      <c r="E16" s="42"/>
      <c r="F16" s="42"/>
      <c r="G16" s="42"/>
      <c r="H16" s="42"/>
      <c r="I16" s="42"/>
      <c r="J16" s="42"/>
      <c r="K16" s="42"/>
      <c r="L16" s="42"/>
      <c r="M16" s="42"/>
      <c r="N16" s="42"/>
    </row>
    <row r="17" spans="1:14" s="46" customFormat="1" ht="13.15" customHeight="1">
      <c r="A17" s="45"/>
      <c r="B17" s="403" t="s">
        <v>473</v>
      </c>
      <c r="C17" s="403"/>
      <c r="D17" s="404"/>
      <c r="E17" s="404"/>
      <c r="F17" s="99"/>
      <c r="G17" s="42"/>
      <c r="H17" s="42"/>
      <c r="I17" s="42"/>
      <c r="J17" s="42"/>
      <c r="K17" s="42"/>
      <c r="L17" s="42"/>
      <c r="M17" s="42"/>
      <c r="N17" s="42"/>
    </row>
    <row r="18" spans="1:14" s="46" customFormat="1" ht="6" customHeight="1">
      <c r="A18" s="42"/>
      <c r="B18" s="240"/>
      <c r="C18" s="240"/>
      <c r="D18" s="1"/>
      <c r="E18" s="1"/>
      <c r="F18" s="1"/>
      <c r="G18" s="1"/>
      <c r="H18" s="1"/>
      <c r="I18" s="1"/>
      <c r="J18" s="1"/>
      <c r="K18" s="1"/>
      <c r="L18" s="1"/>
      <c r="M18" s="1"/>
      <c r="N18" s="1"/>
    </row>
    <row r="19" spans="1:14" s="46" customFormat="1" ht="14.25">
      <c r="A19" s="42"/>
      <c r="B19" s="78" t="s">
        <v>117</v>
      </c>
      <c r="C19" s="392"/>
      <c r="D19" s="405">
        <v>1733</v>
      </c>
      <c r="E19" s="405">
        <v>1327</v>
      </c>
      <c r="F19" s="405">
        <v>1138</v>
      </c>
      <c r="G19" s="405">
        <v>1140</v>
      </c>
      <c r="H19" s="405">
        <v>1068</v>
      </c>
      <c r="I19" s="405">
        <v>1047</v>
      </c>
      <c r="J19" s="405">
        <v>1070</v>
      </c>
      <c r="K19" s="405">
        <v>1077</v>
      </c>
      <c r="L19" s="405">
        <v>1039</v>
      </c>
      <c r="M19" s="405">
        <v>993</v>
      </c>
      <c r="N19" s="405">
        <v>901</v>
      </c>
    </row>
    <row r="20" spans="1:14" s="46" customFormat="1" ht="6" customHeight="1">
      <c r="A20" s="42"/>
      <c r="B20" s="108"/>
      <c r="C20" s="240"/>
      <c r="D20" s="406"/>
      <c r="E20" s="406"/>
      <c r="F20" s="406"/>
      <c r="G20" s="406"/>
      <c r="H20" s="406"/>
      <c r="I20" s="406"/>
      <c r="J20" s="406"/>
      <c r="K20" s="406"/>
      <c r="L20" s="406"/>
      <c r="M20" s="406"/>
      <c r="N20" s="406"/>
    </row>
    <row r="21" spans="1:14" s="46" customFormat="1" ht="14.25">
      <c r="A21" s="42"/>
      <c r="B21" s="57" t="s">
        <v>118</v>
      </c>
      <c r="C21" s="240"/>
      <c r="D21" s="406"/>
      <c r="E21" s="406"/>
      <c r="F21" s="406"/>
      <c r="G21" s="406"/>
      <c r="H21" s="406"/>
      <c r="I21" s="406"/>
      <c r="J21" s="406"/>
      <c r="K21" s="406"/>
      <c r="L21" s="406"/>
      <c r="M21" s="406"/>
      <c r="N21" s="406"/>
    </row>
    <row r="22" spans="1:14" s="46" customFormat="1" ht="14.25">
      <c r="A22" s="42"/>
      <c r="B22" s="395" t="s">
        <v>119</v>
      </c>
      <c r="C22" s="396"/>
      <c r="D22" s="407">
        <v>814</v>
      </c>
      <c r="E22" s="407">
        <v>623</v>
      </c>
      <c r="F22" s="407">
        <v>553</v>
      </c>
      <c r="G22" s="407">
        <v>582</v>
      </c>
      <c r="H22" s="407">
        <v>545</v>
      </c>
      <c r="I22" s="407">
        <v>539</v>
      </c>
      <c r="J22" s="407">
        <v>555</v>
      </c>
      <c r="K22" s="407">
        <v>561</v>
      </c>
      <c r="L22" s="407">
        <v>545</v>
      </c>
      <c r="M22" s="407">
        <v>525</v>
      </c>
      <c r="N22" s="407"/>
    </row>
    <row r="23" spans="1:14" s="46" customFormat="1" ht="14.25">
      <c r="A23" s="45"/>
      <c r="B23" s="397" t="s">
        <v>120</v>
      </c>
      <c r="C23" s="398"/>
      <c r="D23" s="408">
        <v>919</v>
      </c>
      <c r="E23" s="408">
        <v>704</v>
      </c>
      <c r="F23" s="408">
        <v>585</v>
      </c>
      <c r="G23" s="408">
        <v>558</v>
      </c>
      <c r="H23" s="408">
        <v>523</v>
      </c>
      <c r="I23" s="408">
        <v>508</v>
      </c>
      <c r="J23" s="408">
        <v>515</v>
      </c>
      <c r="K23" s="408">
        <v>516</v>
      </c>
      <c r="L23" s="408">
        <v>494</v>
      </c>
      <c r="M23" s="408">
        <v>468</v>
      </c>
      <c r="N23" s="408"/>
    </row>
    <row r="24" spans="1:14" s="46" customFormat="1" ht="6" customHeight="1">
      <c r="A24" s="42"/>
      <c r="B24" s="108"/>
      <c r="C24" s="240"/>
      <c r="D24" s="406"/>
      <c r="E24" s="406"/>
      <c r="F24" s="406"/>
      <c r="G24" s="406"/>
      <c r="H24" s="406"/>
      <c r="I24" s="406"/>
      <c r="J24" s="406"/>
      <c r="K24" s="406"/>
      <c r="L24" s="406"/>
      <c r="M24" s="406"/>
      <c r="N24" s="406"/>
    </row>
    <row r="25" spans="1:14" s="46" customFormat="1" ht="14.25">
      <c r="A25" s="42"/>
      <c r="B25" s="57" t="s">
        <v>472</v>
      </c>
      <c r="C25" s="240"/>
      <c r="D25" s="406"/>
      <c r="E25" s="406"/>
      <c r="F25" s="406"/>
      <c r="G25" s="406"/>
      <c r="H25" s="406"/>
      <c r="I25" s="406"/>
      <c r="J25" s="406"/>
      <c r="K25" s="406"/>
      <c r="L25" s="406"/>
      <c r="M25" s="406"/>
      <c r="N25" s="406"/>
    </row>
    <row r="26" spans="1:14" s="46" customFormat="1" ht="12.75">
      <c r="A26" s="45"/>
      <c r="B26" s="399" t="s">
        <v>228</v>
      </c>
      <c r="C26" s="400"/>
      <c r="D26" s="407">
        <v>1143</v>
      </c>
      <c r="E26" s="407">
        <v>866</v>
      </c>
      <c r="F26" s="407">
        <v>762</v>
      </c>
      <c r="G26" s="407">
        <v>783</v>
      </c>
      <c r="H26" s="407">
        <v>738</v>
      </c>
      <c r="I26" s="407">
        <v>718</v>
      </c>
      <c r="J26" s="407">
        <v>754</v>
      </c>
      <c r="K26" s="407">
        <v>771</v>
      </c>
      <c r="L26" s="407">
        <v>754</v>
      </c>
      <c r="M26" s="407">
        <v>727</v>
      </c>
      <c r="N26" s="407">
        <v>675</v>
      </c>
    </row>
    <row r="27" spans="1:14" s="394" customFormat="1" ht="12.75">
      <c r="A27" s="393"/>
      <c r="B27" s="397" t="s">
        <v>229</v>
      </c>
      <c r="C27" s="401"/>
      <c r="D27" s="408">
        <v>590</v>
      </c>
      <c r="E27" s="408">
        <v>461</v>
      </c>
      <c r="F27" s="408">
        <v>377</v>
      </c>
      <c r="G27" s="408">
        <v>357</v>
      </c>
      <c r="H27" s="408">
        <v>330</v>
      </c>
      <c r="I27" s="408">
        <v>329</v>
      </c>
      <c r="J27" s="408">
        <v>316</v>
      </c>
      <c r="K27" s="408">
        <v>306</v>
      </c>
      <c r="L27" s="408">
        <v>285</v>
      </c>
      <c r="M27" s="408">
        <v>267</v>
      </c>
      <c r="N27" s="408">
        <v>226</v>
      </c>
    </row>
    <row r="28" spans="1:14" s="46" customFormat="1" ht="12.75">
      <c r="A28" s="42"/>
      <c r="B28" s="402"/>
      <c r="C28" s="402"/>
      <c r="D28" s="42"/>
      <c r="E28" s="42"/>
      <c r="F28" s="42"/>
      <c r="G28" s="42"/>
      <c r="H28" s="42"/>
      <c r="I28" s="42"/>
      <c r="J28" s="42"/>
      <c r="K28" s="42"/>
      <c r="L28" s="42"/>
      <c r="M28" s="42"/>
      <c r="N28" s="42"/>
    </row>
    <row r="29" spans="1:14" s="46" customFormat="1" ht="14.25">
      <c r="A29" s="42"/>
      <c r="B29" s="240"/>
      <c r="C29" s="240"/>
      <c r="D29" s="1"/>
      <c r="E29" s="1"/>
      <c r="F29" s="1"/>
      <c r="G29" s="1"/>
      <c r="H29" s="1"/>
      <c r="I29" s="1"/>
      <c r="J29" s="1"/>
      <c r="K29" s="1"/>
      <c r="L29" s="1"/>
      <c r="M29" s="1"/>
      <c r="N29" s="1"/>
    </row>
    <row r="30" spans="1:14" s="46" customFormat="1" ht="13.15" customHeight="1">
      <c r="A30" s="45"/>
      <c r="B30" s="409" t="s">
        <v>474</v>
      </c>
      <c r="C30" s="404"/>
      <c r="D30" s="387" t="s">
        <v>475</v>
      </c>
      <c r="E30" s="388"/>
      <c r="F30" s="388"/>
      <c r="G30" s="388"/>
      <c r="H30" s="388"/>
      <c r="I30" s="388"/>
      <c r="J30" s="388"/>
      <c r="K30" s="388"/>
      <c r="L30" s="388"/>
      <c r="M30" s="388"/>
      <c r="N30" s="389"/>
    </row>
    <row r="31" spans="1:14" s="46" customFormat="1" ht="14.25" customHeight="1">
      <c r="A31" s="45"/>
      <c r="B31" s="404"/>
      <c r="C31" s="404"/>
      <c r="D31" s="295">
        <v>2007</v>
      </c>
      <c r="E31" s="295">
        <v>2008</v>
      </c>
      <c r="F31" s="295">
        <v>2009</v>
      </c>
      <c r="G31" s="295">
        <v>2010</v>
      </c>
      <c r="H31" s="295">
        <v>2011</v>
      </c>
      <c r="I31" s="295">
        <v>2012</v>
      </c>
      <c r="J31" s="295">
        <v>2013</v>
      </c>
      <c r="K31" s="295">
        <v>2014</v>
      </c>
      <c r="L31" s="295">
        <v>2015</v>
      </c>
      <c r="M31" s="295">
        <v>2016</v>
      </c>
      <c r="N31" s="295">
        <v>2017</v>
      </c>
    </row>
    <row r="32" spans="1:14" s="46" customFormat="1" ht="14.25" customHeight="1">
      <c r="A32" s="45"/>
      <c r="B32" s="410"/>
      <c r="C32" s="141"/>
      <c r="D32" s="130"/>
      <c r="E32" s="130"/>
      <c r="F32" s="130"/>
      <c r="G32" s="130"/>
      <c r="H32" s="130"/>
      <c r="I32" s="130"/>
      <c r="J32" s="130"/>
      <c r="K32" s="130"/>
      <c r="L32" s="130"/>
      <c r="M32" s="130"/>
      <c r="N32" s="130"/>
    </row>
    <row r="33" spans="1:14" s="46" customFormat="1" ht="14.25">
      <c r="A33" s="45"/>
      <c r="B33" s="411" t="s">
        <v>117</v>
      </c>
      <c r="C33" s="412"/>
      <c r="D33" s="359">
        <v>0.55970563732296597</v>
      </c>
      <c r="E33" s="359">
        <v>0.51849489795918402</v>
      </c>
      <c r="F33" s="359">
        <v>0.44922867232513497</v>
      </c>
      <c r="G33" s="359">
        <v>0.46908843999320998</v>
      </c>
      <c r="H33" s="359">
        <v>0.47657311905333005</v>
      </c>
      <c r="I33" s="359">
        <v>0.451715950787827</v>
      </c>
      <c r="J33" s="359">
        <v>0.44444933920704799</v>
      </c>
      <c r="K33" s="359">
        <v>0.44</v>
      </c>
      <c r="L33" s="359">
        <v>0.436</v>
      </c>
      <c r="M33" s="359">
        <v>0.40799999999999997</v>
      </c>
      <c r="N33" s="359">
        <v>0.41699999999999998</v>
      </c>
    </row>
    <row r="34" spans="1:14" s="394" customFormat="1" ht="6" customHeight="1">
      <c r="A34" s="393"/>
      <c r="B34" s="212"/>
      <c r="C34" s="413"/>
      <c r="D34" s="367"/>
      <c r="E34" s="367"/>
      <c r="F34" s="367"/>
      <c r="G34" s="367"/>
      <c r="H34" s="367"/>
      <c r="I34" s="367"/>
      <c r="J34" s="367"/>
      <c r="K34" s="367"/>
      <c r="L34" s="367"/>
      <c r="M34" s="367"/>
      <c r="N34" s="367"/>
    </row>
    <row r="35" spans="1:14" s="46" customFormat="1" ht="14.25">
      <c r="A35" s="42"/>
      <c r="B35" s="414" t="s">
        <v>118</v>
      </c>
      <c r="C35" s="413"/>
      <c r="D35" s="367"/>
      <c r="E35" s="367"/>
      <c r="F35" s="367"/>
      <c r="G35" s="367"/>
      <c r="H35" s="367"/>
      <c r="I35" s="367"/>
      <c r="J35" s="367"/>
      <c r="K35" s="367"/>
      <c r="L35" s="367"/>
      <c r="M35" s="367"/>
      <c r="N35" s="367"/>
    </row>
    <row r="36" spans="1:14" s="46" customFormat="1" ht="14.25">
      <c r="A36" s="42"/>
      <c r="B36" s="415" t="s">
        <v>119</v>
      </c>
      <c r="C36" s="416"/>
      <c r="D36" s="365">
        <v>0.56088123000722301</v>
      </c>
      <c r="E36" s="365">
        <v>0.52491103202847</v>
      </c>
      <c r="F36" s="365">
        <v>0.43893005011985203</v>
      </c>
      <c r="G36" s="365">
        <v>0.47591533518070894</v>
      </c>
      <c r="H36" s="365">
        <v>0.49029643847302196</v>
      </c>
      <c r="I36" s="365">
        <v>0.46529167307988301</v>
      </c>
      <c r="J36" s="365">
        <v>0.45122893801205699</v>
      </c>
      <c r="K36" s="365">
        <v>0.45800000000000002</v>
      </c>
      <c r="L36" s="365">
        <v>0.45300000000000001</v>
      </c>
      <c r="M36" s="365">
        <v>0.42699999999999999</v>
      </c>
      <c r="N36" s="365">
        <v>0.435</v>
      </c>
    </row>
    <row r="37" spans="1:14" s="46" customFormat="1" ht="14.25">
      <c r="A37" s="45"/>
      <c r="B37" s="417" t="s">
        <v>120</v>
      </c>
      <c r="C37" s="418"/>
      <c r="D37" s="366">
        <v>0.55833533798412294</v>
      </c>
      <c r="E37" s="366">
        <v>0.51103448275862096</v>
      </c>
      <c r="F37" s="366">
        <v>0.46280338934367399</v>
      </c>
      <c r="G37" s="366">
        <v>0.45958059868737</v>
      </c>
      <c r="H37" s="366">
        <v>0.45893852196948898</v>
      </c>
      <c r="I37" s="366">
        <v>0.43437223478517401</v>
      </c>
      <c r="J37" s="366">
        <v>0.43525916820323701</v>
      </c>
      <c r="K37" s="366">
        <v>0.41599999999999998</v>
      </c>
      <c r="L37" s="366">
        <v>0.41299999999999998</v>
      </c>
      <c r="M37" s="366">
        <v>0.38200000000000001</v>
      </c>
      <c r="N37" s="366">
        <v>0.39</v>
      </c>
    </row>
    <row r="38" spans="1:14" s="46" customFormat="1" ht="14.25" customHeight="1">
      <c r="A38" s="45"/>
      <c r="B38" s="413"/>
      <c r="C38" s="413"/>
      <c r="D38" s="139"/>
      <c r="E38" s="139"/>
      <c r="F38" s="139"/>
      <c r="G38" s="139"/>
      <c r="H38" s="139"/>
      <c r="I38" s="139"/>
      <c r="J38" s="139"/>
      <c r="K38" s="139"/>
      <c r="L38" s="139"/>
      <c r="M38" s="139"/>
      <c r="N38" s="139"/>
    </row>
    <row r="39" spans="1:14" s="46" customFormat="1" ht="14.25" customHeight="1">
      <c r="A39" s="45"/>
      <c r="B39" s="403" t="s">
        <v>476</v>
      </c>
      <c r="C39" s="403"/>
      <c r="D39" s="419"/>
      <c r="E39" s="419"/>
      <c r="F39" s="419"/>
      <c r="G39" s="419"/>
      <c r="H39" s="419"/>
      <c r="I39" s="419"/>
      <c r="J39" s="419"/>
      <c r="K39" s="419"/>
      <c r="L39" s="419"/>
      <c r="M39" s="419"/>
      <c r="N39" s="419"/>
    </row>
    <row r="40" spans="1:14" s="394" customFormat="1" ht="6" customHeight="1">
      <c r="A40" s="393"/>
      <c r="B40" s="413"/>
      <c r="C40" s="413"/>
      <c r="D40" s="139"/>
      <c r="E40" s="139"/>
      <c r="F40" s="139"/>
      <c r="G40" s="139"/>
      <c r="H40" s="139"/>
      <c r="I40" s="139"/>
      <c r="J40" s="139"/>
      <c r="K40" s="139"/>
      <c r="L40" s="139"/>
      <c r="M40" s="139"/>
      <c r="N40" s="139"/>
    </row>
    <row r="41" spans="1:14" s="46" customFormat="1" ht="14.25">
      <c r="A41" s="42"/>
      <c r="B41" s="411" t="s">
        <v>117</v>
      </c>
      <c r="C41" s="412"/>
      <c r="D41" s="359">
        <v>4.8532234023853198E-2</v>
      </c>
      <c r="E41" s="359">
        <v>3.9079492879889405E-2</v>
      </c>
      <c r="F41" s="359">
        <v>3.4843155345404199E-2</v>
      </c>
      <c r="G41" s="359">
        <v>3.3213064077632602E-2</v>
      </c>
      <c r="H41" s="359">
        <v>2.7779197484442002E-2</v>
      </c>
      <c r="I41" s="359">
        <v>2.43241277307664E-2</v>
      </c>
      <c r="J41" s="359">
        <v>2.3280138305469503E-2</v>
      </c>
      <c r="K41" s="359">
        <v>2.1968827691719303E-2</v>
      </c>
      <c r="L41" s="359">
        <v>0.02</v>
      </c>
      <c r="M41" s="359">
        <v>1.7000000000000001E-2</v>
      </c>
      <c r="N41" s="359">
        <v>1.6E-2</v>
      </c>
    </row>
    <row r="42" spans="1:14" s="46" customFormat="1" ht="6" customHeight="1">
      <c r="A42" s="42"/>
      <c r="B42" s="212"/>
      <c r="C42" s="413"/>
      <c r="D42" s="367"/>
      <c r="E42" s="367"/>
      <c r="F42" s="367"/>
      <c r="G42" s="367"/>
      <c r="H42" s="367"/>
      <c r="I42" s="367"/>
      <c r="J42" s="367"/>
      <c r="K42" s="367"/>
      <c r="L42" s="367"/>
      <c r="M42" s="367"/>
      <c r="N42" s="367"/>
    </row>
    <row r="43" spans="1:14" s="46" customFormat="1" ht="14.25">
      <c r="A43" s="45"/>
      <c r="B43" s="414" t="s">
        <v>118</v>
      </c>
      <c r="C43" s="413"/>
      <c r="D43" s="367"/>
      <c r="E43" s="367"/>
      <c r="F43" s="367"/>
      <c r="G43" s="367"/>
      <c r="H43" s="367"/>
      <c r="I43" s="367"/>
      <c r="J43" s="367"/>
      <c r="K43" s="367"/>
      <c r="L43" s="367"/>
      <c r="M43" s="367"/>
      <c r="N43" s="367"/>
    </row>
    <row r="44" spans="1:14" s="46" customFormat="1" ht="14.25">
      <c r="A44" s="45"/>
      <c r="B44" s="415" t="s">
        <v>119</v>
      </c>
      <c r="C44" s="416"/>
      <c r="D44" s="365">
        <v>4.8008726450507397E-2</v>
      </c>
      <c r="E44" s="365">
        <v>3.9033899949719002E-2</v>
      </c>
      <c r="F44" s="365">
        <v>3.5649180559980204E-2</v>
      </c>
      <c r="G44" s="365">
        <v>3.5819200014199901E-2</v>
      </c>
      <c r="H44" s="365">
        <v>2.9636676633143101E-2</v>
      </c>
      <c r="I44" s="365">
        <v>2.5902718297795602E-2</v>
      </c>
      <c r="J44" s="365">
        <v>2.4878545506744499E-2</v>
      </c>
      <c r="K44" s="365">
        <v>2.4284521742235898E-2</v>
      </c>
      <c r="L44" s="365">
        <v>2.3E-2</v>
      </c>
      <c r="M44" s="365">
        <v>1.9E-2</v>
      </c>
      <c r="N44" s="365">
        <v>1.7999999999999999E-2</v>
      </c>
    </row>
    <row r="45" spans="1:14" s="46" customFormat="1" ht="14.25">
      <c r="A45" s="45"/>
      <c r="B45" s="417" t="s">
        <v>120</v>
      </c>
      <c r="C45" s="418"/>
      <c r="D45" s="366">
        <v>4.9159928621732199E-2</v>
      </c>
      <c r="E45" s="366">
        <v>3.9134085735863404E-2</v>
      </c>
      <c r="F45" s="366">
        <v>3.3885383806519502E-2</v>
      </c>
      <c r="G45" s="366">
        <v>3.0116911521738E-2</v>
      </c>
      <c r="H45" s="366">
        <v>2.5622820719143E-2</v>
      </c>
      <c r="I45" s="366">
        <v>2.2492248123022699E-2</v>
      </c>
      <c r="J45" s="366">
        <v>2.14336055719083E-2</v>
      </c>
      <c r="K45" s="366">
        <v>1.9294011085436099E-2</v>
      </c>
      <c r="L45" s="366">
        <v>1.7000000000000001E-2</v>
      </c>
      <c r="M45" s="366">
        <v>1.4E-2</v>
      </c>
      <c r="N45" s="366">
        <v>1.2999999999999999E-2</v>
      </c>
    </row>
    <row r="46" spans="1:14" s="46" customFormat="1" ht="6" customHeight="1">
      <c r="A46" s="45"/>
      <c r="B46" s="413"/>
      <c r="C46" s="413"/>
      <c r="D46" s="139"/>
      <c r="E46" s="139"/>
      <c r="F46" s="139"/>
      <c r="G46" s="139"/>
      <c r="H46" s="139"/>
      <c r="I46" s="139"/>
      <c r="J46" s="139"/>
      <c r="K46" s="139"/>
      <c r="L46" s="139"/>
      <c r="M46" s="139"/>
      <c r="N46" s="139"/>
    </row>
    <row r="47" spans="1:14" s="46" customFormat="1" ht="13.15" customHeight="1">
      <c r="A47" s="45"/>
      <c r="B47" s="403" t="s">
        <v>477</v>
      </c>
      <c r="C47" s="403"/>
      <c r="D47" s="42"/>
      <c r="E47" s="42"/>
      <c r="F47" s="42"/>
      <c r="G47" s="42"/>
      <c r="H47" s="42"/>
      <c r="I47" s="42"/>
      <c r="J47" s="42"/>
      <c r="K47" s="42"/>
      <c r="L47" s="42"/>
      <c r="M47" s="42"/>
      <c r="N47" s="42"/>
    </row>
    <row r="48" spans="1:14" s="46" customFormat="1" ht="6" customHeight="1">
      <c r="A48" s="45"/>
      <c r="B48" s="413"/>
      <c r="C48" s="413"/>
      <c r="D48" s="1"/>
      <c r="E48" s="1"/>
      <c r="F48" s="1"/>
      <c r="G48" s="1"/>
      <c r="H48" s="1"/>
      <c r="I48" s="1"/>
      <c r="J48" s="1"/>
      <c r="K48" s="1"/>
      <c r="L48" s="1"/>
      <c r="M48" s="1"/>
      <c r="N48" s="1"/>
    </row>
    <row r="49" spans="1:14" s="46" customFormat="1" ht="14.25">
      <c r="A49" s="45"/>
      <c r="B49" s="411" t="s">
        <v>117</v>
      </c>
      <c r="C49" s="412"/>
      <c r="D49" s="405">
        <v>2016</v>
      </c>
      <c r="E49" s="405">
        <v>1626</v>
      </c>
      <c r="F49" s="405">
        <v>1450</v>
      </c>
      <c r="G49" s="405">
        <v>1382</v>
      </c>
      <c r="H49" s="405">
        <v>1141.4000000000001</v>
      </c>
      <c r="I49" s="405">
        <v>1003.2</v>
      </c>
      <c r="J49" s="405">
        <v>968.2</v>
      </c>
      <c r="K49" s="405">
        <v>919</v>
      </c>
      <c r="L49" s="405">
        <v>851</v>
      </c>
      <c r="M49" s="405">
        <v>723</v>
      </c>
      <c r="N49" s="405">
        <v>675</v>
      </c>
    </row>
    <row r="50" spans="1:14" s="46" customFormat="1" ht="6" customHeight="1">
      <c r="A50" s="45"/>
      <c r="B50" s="108"/>
      <c r="C50" s="240"/>
      <c r="D50" s="406"/>
      <c r="E50" s="406"/>
      <c r="F50" s="406"/>
      <c r="G50" s="406"/>
      <c r="H50" s="406"/>
      <c r="I50" s="406"/>
      <c r="J50" s="406"/>
      <c r="K50" s="406"/>
      <c r="L50" s="406"/>
      <c r="M50" s="406"/>
      <c r="N50" s="406"/>
    </row>
    <row r="51" spans="1:14" s="46" customFormat="1" ht="14.25">
      <c r="A51" s="45"/>
      <c r="B51" s="57" t="s">
        <v>118</v>
      </c>
      <c r="C51" s="240"/>
      <c r="D51" s="406"/>
      <c r="E51" s="406"/>
      <c r="F51" s="406"/>
      <c r="G51" s="406"/>
      <c r="H51" s="406"/>
      <c r="I51" s="406"/>
      <c r="J51" s="406"/>
      <c r="K51" s="406"/>
      <c r="L51" s="406"/>
      <c r="M51" s="406"/>
      <c r="N51" s="406"/>
    </row>
    <row r="52" spans="1:14" s="46" customFormat="1" ht="14.25">
      <c r="A52" s="45"/>
      <c r="B52" s="395" t="s">
        <v>119</v>
      </c>
      <c r="C52" s="396"/>
      <c r="D52" s="407">
        <v>1087</v>
      </c>
      <c r="E52" s="407">
        <v>885</v>
      </c>
      <c r="F52" s="407">
        <v>806</v>
      </c>
      <c r="G52" s="407">
        <v>807</v>
      </c>
      <c r="H52" s="407">
        <v>654.20000000000005</v>
      </c>
      <c r="I52" s="407">
        <v>574.59999999999991</v>
      </c>
      <c r="J52" s="407">
        <v>554.59999999999991</v>
      </c>
      <c r="K52" s="407">
        <v>544</v>
      </c>
      <c r="L52" s="407">
        <v>509</v>
      </c>
      <c r="M52" s="407">
        <v>438</v>
      </c>
      <c r="N52" s="407">
        <v>417</v>
      </c>
    </row>
    <row r="53" spans="1:14" s="46" customFormat="1" ht="14.25">
      <c r="A53" s="45"/>
      <c r="B53" s="397" t="s">
        <v>120</v>
      </c>
      <c r="C53" s="398"/>
      <c r="D53" s="408">
        <v>928</v>
      </c>
      <c r="E53" s="408">
        <v>741</v>
      </c>
      <c r="F53" s="408">
        <v>645</v>
      </c>
      <c r="G53" s="408">
        <v>574</v>
      </c>
      <c r="H53" s="408">
        <v>487.2</v>
      </c>
      <c r="I53" s="408">
        <v>428.7</v>
      </c>
      <c r="J53" s="408">
        <v>413.6</v>
      </c>
      <c r="K53" s="408">
        <v>374.9</v>
      </c>
      <c r="L53" s="408">
        <v>342</v>
      </c>
      <c r="M53" s="408">
        <v>285</v>
      </c>
      <c r="N53" s="408">
        <v>259</v>
      </c>
    </row>
    <row r="54" spans="1:14" s="46" customFormat="1" ht="6" customHeight="1">
      <c r="A54" s="45"/>
      <c r="B54" s="45"/>
      <c r="C54" s="45"/>
      <c r="D54" s="45"/>
      <c r="E54" s="45"/>
      <c r="F54" s="45"/>
      <c r="G54" s="45"/>
      <c r="H54" s="45"/>
      <c r="I54" s="45"/>
      <c r="J54" s="45"/>
      <c r="K54" s="45"/>
      <c r="L54" s="45"/>
      <c r="M54" s="45"/>
      <c r="N54" s="45"/>
    </row>
    <row r="55" spans="1:14" s="46" customFormat="1" ht="12.75">
      <c r="A55" s="45"/>
      <c r="C55" s="45"/>
      <c r="D55" s="45"/>
      <c r="E55" s="45"/>
      <c r="F55" s="45"/>
      <c r="G55" s="45"/>
      <c r="H55" s="45"/>
      <c r="I55" s="45"/>
      <c r="J55" s="45"/>
      <c r="K55" s="45"/>
      <c r="L55" s="45"/>
      <c r="M55" s="45"/>
      <c r="N55" s="45"/>
    </row>
    <row r="56" spans="1:14" s="46" customFormat="1" ht="12.75">
      <c r="A56" s="45"/>
      <c r="B56" s="45" t="s">
        <v>478</v>
      </c>
      <c r="C56" s="45"/>
      <c r="D56" s="45"/>
      <c r="E56" s="45"/>
      <c r="F56" s="45"/>
      <c r="G56" s="45"/>
      <c r="H56" s="45"/>
      <c r="I56" s="45"/>
      <c r="J56" s="45"/>
      <c r="K56" s="45"/>
      <c r="L56" s="45"/>
      <c r="M56" s="45"/>
      <c r="N56" s="45"/>
    </row>
    <row r="57" spans="1:14" s="46" customFormat="1" ht="12.75">
      <c r="A57" s="45"/>
      <c r="B57" s="45" t="s">
        <v>479</v>
      </c>
      <c r="C57" s="45"/>
      <c r="D57" s="45"/>
      <c r="E57" s="45"/>
      <c r="F57" s="45"/>
      <c r="G57" s="45"/>
      <c r="H57" s="45"/>
      <c r="I57" s="45"/>
      <c r="J57" s="45"/>
      <c r="K57" s="45"/>
      <c r="L57" s="45"/>
      <c r="M57" s="45"/>
      <c r="N57" s="45"/>
    </row>
    <row r="58" spans="1:14" s="46" customFormat="1" ht="12.75">
      <c r="A58" s="45"/>
      <c r="B58" s="45" t="s">
        <v>480</v>
      </c>
      <c r="C58" s="45"/>
      <c r="D58" s="45"/>
      <c r="E58" s="45"/>
      <c r="F58" s="45"/>
      <c r="G58" s="45"/>
      <c r="H58" s="45"/>
      <c r="I58" s="45"/>
      <c r="J58" s="45"/>
      <c r="K58" s="45"/>
      <c r="L58" s="45"/>
      <c r="M58" s="45"/>
      <c r="N58" s="45"/>
    </row>
    <row r="59" spans="1:14" s="46" customFormat="1" ht="12.75">
      <c r="A59" s="45"/>
      <c r="B59" s="45"/>
      <c r="C59" s="45"/>
      <c r="D59" s="45"/>
      <c r="E59" s="45"/>
      <c r="F59" s="45"/>
      <c r="G59" s="45"/>
      <c r="H59" s="45"/>
      <c r="I59" s="45"/>
      <c r="J59" s="45"/>
      <c r="K59" s="45"/>
      <c r="L59" s="45"/>
      <c r="M59" s="45"/>
      <c r="N59" s="45"/>
    </row>
    <row r="60" spans="1:14" s="46" customFormat="1" ht="12.75">
      <c r="A60" s="45"/>
      <c r="B60" s="45" t="s">
        <v>481</v>
      </c>
      <c r="C60" s="45"/>
      <c r="D60" s="45"/>
      <c r="E60" s="45"/>
      <c r="F60" s="45"/>
      <c r="G60" s="45"/>
      <c r="H60" s="45"/>
      <c r="I60" s="45"/>
      <c r="J60" s="45"/>
      <c r="K60" s="45"/>
      <c r="L60" s="45"/>
      <c r="M60" s="45"/>
      <c r="N60" s="45"/>
    </row>
    <row r="61" spans="1:14" s="46" customFormat="1" ht="12.75"/>
    <row r="62" spans="1:14" s="46" customFormat="1" ht="12.75"/>
  </sheetData>
  <mergeCells count="5">
    <mergeCell ref="B4:C5"/>
    <mergeCell ref="D4:N4"/>
    <mergeCell ref="D17:E17"/>
    <mergeCell ref="B30:C31"/>
    <mergeCell ref="D30:N30"/>
  </mergeCells>
  <pageMargins left="0.70866141732283472" right="0.70866141732283472" top="0.78740157480314965" bottom="0.78740157480314965" header="0.31496062992125984" footer="0.31496062992125984"/>
  <pageSetup paperSize="9"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theme="9"/>
  </sheetPr>
  <dimension ref="B2:N53"/>
  <sheetViews>
    <sheetView showGridLines="0" zoomScaleNormal="100" workbookViewId="0"/>
  </sheetViews>
  <sheetFormatPr baseColWidth="10" defaultColWidth="10.7109375" defaultRowHeight="15"/>
  <cols>
    <col min="1" max="2" width="10.7109375" style="33"/>
    <col min="3" max="3" width="34.28515625" style="33" customWidth="1"/>
    <col min="4" max="14" width="8.7109375" style="33" customWidth="1"/>
    <col min="15" max="16384" width="10.7109375" style="33"/>
  </cols>
  <sheetData>
    <row r="2" spans="2:14">
      <c r="B2" s="1"/>
      <c r="C2" s="1"/>
      <c r="D2" s="1"/>
      <c r="E2" s="1"/>
      <c r="F2" s="1"/>
      <c r="G2" s="1"/>
      <c r="H2" s="1"/>
      <c r="I2" s="1"/>
      <c r="J2" s="1"/>
      <c r="K2" s="1"/>
    </row>
    <row r="3" spans="2:14" s="38" customFormat="1" ht="26.85" customHeight="1">
      <c r="B3" s="348" t="s">
        <v>52</v>
      </c>
      <c r="C3" s="36" t="s">
        <v>53</v>
      </c>
      <c r="D3" s="36"/>
      <c r="E3" s="36"/>
      <c r="F3" s="36"/>
      <c r="G3" s="36"/>
      <c r="H3" s="36"/>
      <c r="I3" s="36"/>
      <c r="J3" s="36"/>
      <c r="K3" s="36"/>
      <c r="L3" s="36"/>
      <c r="M3" s="36"/>
      <c r="N3" s="36"/>
    </row>
    <row r="4" spans="2:14" ht="13.35" customHeight="1">
      <c r="B4" s="1"/>
      <c r="C4" s="1"/>
      <c r="D4" s="1"/>
      <c r="E4" s="1"/>
      <c r="F4" s="1"/>
      <c r="G4" s="1"/>
      <c r="H4" s="1"/>
      <c r="I4" s="1"/>
      <c r="J4" s="1"/>
      <c r="K4" s="1"/>
    </row>
    <row r="5" spans="2:14" ht="15" customHeight="1">
      <c r="B5" s="351" t="s">
        <v>482</v>
      </c>
      <c r="C5" s="1"/>
      <c r="D5" s="1"/>
      <c r="E5" s="1"/>
      <c r="F5" s="1"/>
      <c r="G5" s="1"/>
      <c r="H5" s="1"/>
      <c r="I5" s="1"/>
      <c r="J5" s="1"/>
      <c r="K5" s="1"/>
    </row>
    <row r="6" spans="2:14" ht="13.35" customHeight="1">
      <c r="B6" s="1"/>
      <c r="C6" s="1"/>
      <c r="D6" s="1"/>
      <c r="E6" s="1"/>
      <c r="F6" s="1"/>
      <c r="G6" s="1"/>
      <c r="H6" s="1"/>
      <c r="I6" s="1"/>
      <c r="J6" s="1"/>
      <c r="K6" s="1"/>
    </row>
    <row r="7" spans="2:14" s="46" customFormat="1" ht="14.25">
      <c r="B7" s="57" t="s">
        <v>483</v>
      </c>
      <c r="C7" s="1"/>
      <c r="D7" s="295">
        <v>2007</v>
      </c>
      <c r="E7" s="295">
        <v>2008</v>
      </c>
      <c r="F7" s="295">
        <v>2009</v>
      </c>
      <c r="G7" s="295">
        <v>2010</v>
      </c>
      <c r="H7" s="295">
        <v>2011</v>
      </c>
      <c r="I7" s="295">
        <v>2012</v>
      </c>
      <c r="J7" s="295">
        <v>2013</v>
      </c>
      <c r="K7" s="295">
        <v>2014</v>
      </c>
      <c r="L7" s="295">
        <v>2015</v>
      </c>
      <c r="M7" s="295">
        <v>2016</v>
      </c>
      <c r="N7" s="295">
        <v>2017</v>
      </c>
    </row>
    <row r="8" spans="2:14" s="46" customFormat="1" ht="14.25">
      <c r="B8" s="1"/>
      <c r="C8" s="1"/>
      <c r="D8" s="1"/>
      <c r="E8" s="1"/>
      <c r="F8" s="1"/>
      <c r="G8" s="1"/>
      <c r="H8" s="1"/>
      <c r="I8" s="1"/>
      <c r="J8" s="45"/>
      <c r="K8" s="45"/>
      <c r="L8" s="45"/>
      <c r="M8" s="45"/>
      <c r="N8" s="45"/>
    </row>
    <row r="9" spans="2:14" s="46" customFormat="1" ht="12.75">
      <c r="B9" s="78" t="s">
        <v>246</v>
      </c>
      <c r="C9" s="155"/>
      <c r="D9" s="420">
        <v>8066.592691992033</v>
      </c>
      <c r="E9" s="420">
        <v>7752.9126375156275</v>
      </c>
      <c r="F9" s="420">
        <v>7538.9767709979578</v>
      </c>
      <c r="G9" s="420">
        <v>7471.8117751738018</v>
      </c>
      <c r="H9" s="420">
        <v>7200.7657986935255</v>
      </c>
      <c r="I9" s="420">
        <v>7131.7272144885783</v>
      </c>
      <c r="J9" s="420">
        <v>7305.3199088541123</v>
      </c>
      <c r="K9" s="420">
        <v>7495.2535362991803</v>
      </c>
      <c r="L9" s="420">
        <v>8149.754452075832</v>
      </c>
      <c r="M9" s="420">
        <v>7878.728729582388</v>
      </c>
      <c r="N9" s="420" t="s">
        <v>135</v>
      </c>
    </row>
    <row r="10" spans="2:14" s="46" customFormat="1" ht="12.75">
      <c r="B10" s="45"/>
      <c r="C10" s="45"/>
      <c r="D10" s="421"/>
      <c r="E10" s="421"/>
      <c r="F10" s="421"/>
      <c r="G10" s="421"/>
      <c r="H10" s="421"/>
      <c r="I10" s="421"/>
      <c r="J10" s="421"/>
      <c r="K10" s="421"/>
      <c r="L10" s="421"/>
      <c r="M10" s="421"/>
      <c r="N10" s="421"/>
    </row>
    <row r="11" spans="2:14" s="46" customFormat="1" ht="12.75">
      <c r="B11" s="57" t="s">
        <v>484</v>
      </c>
      <c r="C11" s="45"/>
      <c r="D11" s="421"/>
      <c r="E11" s="421"/>
      <c r="F11" s="421"/>
      <c r="G11" s="421"/>
      <c r="H11" s="421"/>
      <c r="I11" s="421"/>
      <c r="J11" s="421"/>
      <c r="K11" s="421"/>
      <c r="L11" s="421"/>
      <c r="M11" s="421"/>
      <c r="N11" s="421"/>
    </row>
    <row r="12" spans="2:14" s="46" customFormat="1" ht="12.75">
      <c r="B12" s="97" t="s">
        <v>485</v>
      </c>
      <c r="C12" s="422"/>
      <c r="D12" s="423">
        <v>7089.7302500533842</v>
      </c>
      <c r="E12" s="423">
        <v>6755.479916717265</v>
      </c>
      <c r="F12" s="423">
        <v>6538.1272500020859</v>
      </c>
      <c r="G12" s="423">
        <v>6415.0129166533998</v>
      </c>
      <c r="H12" s="423">
        <v>6079.7035833390455</v>
      </c>
      <c r="I12" s="423">
        <v>5917.1901666985032</v>
      </c>
      <c r="J12" s="423">
        <v>5939.2334999691757</v>
      </c>
      <c r="K12" s="423">
        <v>5934.7191667550906</v>
      </c>
      <c r="L12" s="423">
        <v>5929.6928333358619</v>
      </c>
      <c r="M12" s="423">
        <v>5925.2335000078647</v>
      </c>
      <c r="N12" s="423">
        <v>6062.3594165913355</v>
      </c>
    </row>
    <row r="13" spans="2:14" s="46" customFormat="1" ht="14.25">
      <c r="B13" s="424" t="s">
        <v>486</v>
      </c>
      <c r="C13" s="425"/>
      <c r="D13" s="426">
        <v>5239.5443334159418</v>
      </c>
      <c r="E13" s="426">
        <v>4973.1527500276998</v>
      </c>
      <c r="F13" s="426">
        <v>4865.9627500037204</v>
      </c>
      <c r="G13" s="426">
        <v>4837.8457499837341</v>
      </c>
      <c r="H13" s="426">
        <v>4564.9974166833281</v>
      </c>
      <c r="I13" s="426">
        <v>4402.9456667054792</v>
      </c>
      <c r="J13" s="426">
        <v>4389.8202500024408</v>
      </c>
      <c r="K13" s="426">
        <v>4354.2385834120432</v>
      </c>
      <c r="L13" s="426">
        <v>4327.2059166668423</v>
      </c>
      <c r="M13" s="426">
        <v>4311.7822500029142</v>
      </c>
      <c r="N13" s="426">
        <v>4362.1810832834772</v>
      </c>
    </row>
    <row r="14" spans="2:14" s="46" customFormat="1" ht="14.25">
      <c r="B14" s="424" t="s">
        <v>487</v>
      </c>
      <c r="C14" s="425"/>
      <c r="D14" s="426">
        <v>1850.1859166377999</v>
      </c>
      <c r="E14" s="426">
        <v>1782.3271666895591</v>
      </c>
      <c r="F14" s="426">
        <v>1672.164499998391</v>
      </c>
      <c r="G14" s="426">
        <v>1577.1671666696516</v>
      </c>
      <c r="H14" s="426">
        <v>1514.7061666555869</v>
      </c>
      <c r="I14" s="426">
        <v>1514.2444999927723</v>
      </c>
      <c r="J14" s="426">
        <v>1549.4132499667789</v>
      </c>
      <c r="K14" s="426">
        <v>1580.4805833424016</v>
      </c>
      <c r="L14" s="426">
        <v>1602.4869166690066</v>
      </c>
      <c r="M14" s="426">
        <v>1613.4512500049773</v>
      </c>
      <c r="N14" s="426">
        <v>1700.1783333080916</v>
      </c>
    </row>
    <row r="15" spans="2:14" s="46" customFormat="1" ht="12.75">
      <c r="B15" s="427" t="s">
        <v>488</v>
      </c>
      <c r="C15" s="428"/>
      <c r="D15" s="429">
        <v>2.5014419386486666</v>
      </c>
      <c r="E15" s="429">
        <v>9.5657207983635839</v>
      </c>
      <c r="F15" s="429">
        <v>23.000520995871582</v>
      </c>
      <c r="G15" s="429">
        <v>31.501858520402834</v>
      </c>
      <c r="H15" s="429">
        <v>25.130215354480086</v>
      </c>
      <c r="I15" s="429">
        <v>36.862047790076069</v>
      </c>
      <c r="J15" s="429">
        <v>56.530408884936335</v>
      </c>
      <c r="K15" s="429">
        <v>62.367369544088568</v>
      </c>
      <c r="L15" s="429">
        <v>70.357618739969752</v>
      </c>
      <c r="M15" s="429">
        <v>65.964229574523742</v>
      </c>
      <c r="N15" s="429">
        <v>43.892365974494901</v>
      </c>
    </row>
    <row r="16" spans="2:14" s="46" customFormat="1" ht="14.25">
      <c r="B16" s="1"/>
      <c r="C16" s="1"/>
      <c r="D16" s="421"/>
      <c r="E16" s="421"/>
      <c r="F16" s="421"/>
      <c r="G16" s="421"/>
      <c r="H16" s="421"/>
      <c r="I16" s="421"/>
      <c r="J16" s="421"/>
      <c r="K16" s="421"/>
      <c r="L16" s="421"/>
      <c r="M16" s="421"/>
      <c r="N16" s="421"/>
    </row>
    <row r="17" spans="2:14" s="46" customFormat="1" ht="14.25">
      <c r="B17" s="57" t="s">
        <v>489</v>
      </c>
      <c r="C17" s="1"/>
      <c r="D17" s="421"/>
      <c r="E17" s="421"/>
      <c r="F17" s="421"/>
      <c r="G17" s="421"/>
      <c r="H17" s="421"/>
      <c r="I17" s="421"/>
      <c r="J17" s="421"/>
      <c r="K17" s="421"/>
      <c r="L17" s="421"/>
      <c r="M17" s="421"/>
      <c r="N17" s="421"/>
    </row>
    <row r="18" spans="2:14" s="46" customFormat="1" ht="14.25">
      <c r="B18" s="97" t="s">
        <v>490</v>
      </c>
      <c r="C18" s="430"/>
      <c r="D18" s="431">
        <v>88.459000000000003</v>
      </c>
      <c r="E18" s="431">
        <v>92.32</v>
      </c>
      <c r="F18" s="431">
        <v>92.75</v>
      </c>
      <c r="G18" s="431">
        <v>98.353999999999999</v>
      </c>
      <c r="H18" s="431">
        <v>108.215</v>
      </c>
      <c r="I18" s="431">
        <v>112.58499999999999</v>
      </c>
      <c r="J18" s="431">
        <v>122.376</v>
      </c>
      <c r="K18" s="431">
        <v>132.77000000000001</v>
      </c>
      <c r="L18" s="431">
        <v>137.14500000000001</v>
      </c>
      <c r="M18" s="431">
        <v>133.38900000000001</v>
      </c>
      <c r="N18" s="431" t="s">
        <v>135</v>
      </c>
    </row>
    <row r="19" spans="2:14" s="46" customFormat="1" ht="12.75">
      <c r="B19" s="95" t="s">
        <v>491</v>
      </c>
      <c r="C19" s="58"/>
      <c r="D19" s="432">
        <v>732.60199999999998</v>
      </c>
      <c r="E19" s="432">
        <v>767.68200000000002</v>
      </c>
      <c r="F19" s="432">
        <v>763.86400000000003</v>
      </c>
      <c r="G19" s="432">
        <v>796.64599999999996</v>
      </c>
      <c r="H19" s="432">
        <v>844.03</v>
      </c>
      <c r="I19" s="432">
        <v>899.846</v>
      </c>
      <c r="J19" s="432">
        <v>962.18700000000001</v>
      </c>
      <c r="K19" s="432">
        <v>1002.547</v>
      </c>
      <c r="L19" s="432">
        <v>1038.008</v>
      </c>
      <c r="M19" s="432">
        <v>1025.903</v>
      </c>
      <c r="N19" s="432">
        <v>1059</v>
      </c>
    </row>
    <row r="20" spans="2:14" s="46" customFormat="1" ht="12.75">
      <c r="B20" s="100" t="s">
        <v>492</v>
      </c>
      <c r="C20" s="122"/>
      <c r="D20" s="433">
        <v>153.30000000000001</v>
      </c>
      <c r="E20" s="433">
        <v>127.86499999999999</v>
      </c>
      <c r="F20" s="433">
        <v>121.235</v>
      </c>
      <c r="G20" s="433">
        <v>130.297</v>
      </c>
      <c r="H20" s="433">
        <v>143.68700000000001</v>
      </c>
      <c r="I20" s="433">
        <v>165.244</v>
      </c>
      <c r="J20" s="433">
        <v>224.99299999999999</v>
      </c>
      <c r="K20" s="433">
        <v>362.85</v>
      </c>
      <c r="L20" s="433">
        <v>974.55100000000004</v>
      </c>
      <c r="M20" s="433">
        <v>728.23900000000003</v>
      </c>
      <c r="N20" s="433" t="s">
        <v>135</v>
      </c>
    </row>
    <row r="21" spans="2:14" s="46" customFormat="1" ht="14.25">
      <c r="B21" s="425"/>
      <c r="C21" s="58"/>
      <c r="D21" s="432"/>
      <c r="E21" s="432"/>
      <c r="F21" s="432"/>
      <c r="G21" s="432"/>
      <c r="H21" s="432"/>
      <c r="I21" s="432"/>
      <c r="J21" s="432"/>
      <c r="K21" s="432"/>
      <c r="L21" s="432"/>
      <c r="M21" s="432"/>
      <c r="N21" s="432"/>
    </row>
    <row r="22" spans="2:14" s="46" customFormat="1" ht="14.25">
      <c r="B22" s="57" t="s">
        <v>493</v>
      </c>
      <c r="C22" s="1"/>
      <c r="D22" s="295">
        <v>2007</v>
      </c>
      <c r="E22" s="295">
        <v>2008</v>
      </c>
      <c r="F22" s="295">
        <v>2009</v>
      </c>
      <c r="G22" s="295">
        <v>2010</v>
      </c>
      <c r="H22" s="295">
        <v>2011</v>
      </c>
      <c r="I22" s="295">
        <v>2012</v>
      </c>
      <c r="J22" s="295">
        <v>2013</v>
      </c>
      <c r="K22" s="295">
        <v>2014</v>
      </c>
      <c r="L22" s="295">
        <v>2015</v>
      </c>
      <c r="M22" s="295">
        <v>2016</v>
      </c>
      <c r="N22" s="295">
        <v>2017</v>
      </c>
    </row>
    <row r="23" spans="2:14" s="46" customFormat="1" ht="14.25">
      <c r="B23" s="1"/>
      <c r="C23" s="1"/>
      <c r="D23" s="1"/>
      <c r="E23" s="1"/>
      <c r="F23" s="1"/>
      <c r="G23" s="1"/>
      <c r="H23" s="1"/>
      <c r="I23" s="1"/>
      <c r="J23" s="45"/>
      <c r="K23" s="45"/>
      <c r="L23" s="45"/>
      <c r="M23" s="45" t="s">
        <v>494</v>
      </c>
      <c r="N23" s="45"/>
    </row>
    <row r="24" spans="2:14" s="46" customFormat="1" ht="12.75">
      <c r="B24" s="78" t="s">
        <v>246</v>
      </c>
      <c r="C24" s="155"/>
      <c r="D24" s="434">
        <v>9.5000000000000001E-2</v>
      </c>
      <c r="E24" s="434">
        <v>9.0999999999999998E-2</v>
      </c>
      <c r="F24" s="434">
        <v>9.1999999999999998E-2</v>
      </c>
      <c r="G24" s="434">
        <v>8.7999999999999995E-2</v>
      </c>
      <c r="H24" s="434">
        <v>8.6999999999999994E-2</v>
      </c>
      <c r="I24" s="434">
        <v>8.6999999999999994E-2</v>
      </c>
      <c r="J24" s="434">
        <v>8.8999999999999996E-2</v>
      </c>
      <c r="K24" s="434">
        <v>9.0999999999999998E-2</v>
      </c>
      <c r="L24" s="434">
        <v>9.7000000000000003E-2</v>
      </c>
      <c r="M24" s="434">
        <v>9.5000000000000001E-2</v>
      </c>
      <c r="N24" s="434" t="s">
        <v>135</v>
      </c>
    </row>
    <row r="25" spans="2:14" s="46" customFormat="1" ht="12.75">
      <c r="B25" s="45"/>
      <c r="C25" s="45"/>
      <c r="D25" s="435"/>
      <c r="E25" s="435"/>
      <c r="F25" s="435"/>
      <c r="G25" s="435"/>
      <c r="H25" s="435"/>
      <c r="I25" s="435"/>
      <c r="J25" s="435"/>
      <c r="K25" s="435"/>
      <c r="L25" s="435"/>
      <c r="M25" s="435"/>
      <c r="N25" s="435"/>
    </row>
    <row r="26" spans="2:14" s="46" customFormat="1" ht="14.25">
      <c r="B26" s="57" t="s">
        <v>495</v>
      </c>
      <c r="C26" s="240"/>
      <c r="D26" s="436"/>
      <c r="E26" s="421"/>
      <c r="F26" s="421"/>
      <c r="G26" s="421"/>
      <c r="H26" s="421"/>
      <c r="I26" s="421"/>
      <c r="J26" s="421"/>
      <c r="K26" s="421"/>
      <c r="L26" s="421"/>
      <c r="M26" s="421"/>
      <c r="N26" s="421"/>
    </row>
    <row r="27" spans="2:14" s="46" customFormat="1" ht="12.75">
      <c r="B27" s="97" t="s">
        <v>119</v>
      </c>
      <c r="C27" s="69"/>
      <c r="D27" s="437">
        <v>9.6000000000000002E-2</v>
      </c>
      <c r="E27" s="437">
        <v>0.09</v>
      </c>
      <c r="F27" s="437">
        <v>9.1999999999999998E-2</v>
      </c>
      <c r="G27" s="437">
        <v>8.7999999999999995E-2</v>
      </c>
      <c r="H27" s="437">
        <v>8.6999999999999994E-2</v>
      </c>
      <c r="I27" s="437">
        <v>8.6999999999999994E-2</v>
      </c>
      <c r="J27" s="437">
        <v>8.8999999999999996E-2</v>
      </c>
      <c r="K27" s="438">
        <v>9.1999999999999998E-2</v>
      </c>
      <c r="L27" s="438">
        <v>0.10100000000000001</v>
      </c>
      <c r="M27" s="438">
        <v>0.1</v>
      </c>
      <c r="N27" s="438" t="s">
        <v>135</v>
      </c>
    </row>
    <row r="28" spans="2:14" s="46" customFormat="1" ht="14.25">
      <c r="B28" s="100" t="s">
        <v>120</v>
      </c>
      <c r="C28" s="439"/>
      <c r="D28" s="440">
        <v>9.5000000000000001E-2</v>
      </c>
      <c r="E28" s="440">
        <v>9.0999999999999998E-2</v>
      </c>
      <c r="F28" s="440">
        <v>9.0999999999999998E-2</v>
      </c>
      <c r="G28" s="440">
        <v>8.6999999999999994E-2</v>
      </c>
      <c r="H28" s="440">
        <v>8.5999999999999993E-2</v>
      </c>
      <c r="I28" s="440">
        <v>8.6999999999999994E-2</v>
      </c>
      <c r="J28" s="440">
        <v>8.7999999999999995E-2</v>
      </c>
      <c r="K28" s="441">
        <v>8.8999999999999996E-2</v>
      </c>
      <c r="L28" s="441">
        <v>9.2999999999999999E-2</v>
      </c>
      <c r="M28" s="441">
        <v>9.0999999999999998E-2</v>
      </c>
      <c r="N28" s="441" t="s">
        <v>135</v>
      </c>
    </row>
    <row r="29" spans="2:14" s="46" customFormat="1" ht="14.25">
      <c r="B29" s="95"/>
      <c r="C29" s="243"/>
      <c r="D29" s="442"/>
      <c r="E29" s="442"/>
      <c r="F29" s="442"/>
      <c r="G29" s="442"/>
      <c r="H29" s="442"/>
      <c r="I29" s="442"/>
      <c r="J29" s="442"/>
      <c r="K29" s="443"/>
      <c r="L29" s="443"/>
      <c r="M29" s="443"/>
      <c r="N29" s="443"/>
    </row>
    <row r="30" spans="2:14" s="46" customFormat="1" ht="12.75">
      <c r="B30" s="57" t="s">
        <v>484</v>
      </c>
      <c r="D30" s="444"/>
      <c r="E30" s="444"/>
      <c r="F30" s="444"/>
      <c r="G30" s="444"/>
      <c r="H30" s="444"/>
      <c r="I30" s="444"/>
      <c r="J30" s="444"/>
      <c r="K30" s="444"/>
      <c r="L30" s="444"/>
      <c r="M30" s="444"/>
      <c r="N30" s="444"/>
    </row>
    <row r="31" spans="2:14" s="46" customFormat="1" ht="14.25">
      <c r="B31" s="97" t="s">
        <v>496</v>
      </c>
      <c r="C31" s="445"/>
      <c r="D31" s="437">
        <f>(10.7690806774613)/100</f>
        <v>0.107690806774613</v>
      </c>
      <c r="E31" s="437">
        <f>(10.3304876111728)/100</f>
        <v>0.10330487611172799</v>
      </c>
      <c r="F31" s="437">
        <f>(10.0805612921113)/100</f>
        <v>0.10080561292111299</v>
      </c>
      <c r="G31" s="437">
        <f>(9.93239787329583)/100</f>
        <v>9.9323978732958298E-2</v>
      </c>
      <c r="H31" s="437">
        <f>(9.49195283012134)/100</f>
        <v>9.4919528301213404E-2</v>
      </c>
      <c r="I31" s="437">
        <f>(9.33211867353046)/100</f>
        <v>9.3321186735304595E-2</v>
      </c>
      <c r="J31" s="437">
        <f>(9.37261441119563)/100</f>
        <v>9.3726144111956303E-2</v>
      </c>
      <c r="K31" s="437">
        <f>(9.34023818413453)/100</f>
        <v>9.3402381841345292E-2</v>
      </c>
      <c r="L31" s="437">
        <f>(9.26237681125187)/100</f>
        <v>9.2623768112518712E-2</v>
      </c>
      <c r="M31" s="437">
        <f>(9.17280848626635)/100</f>
        <v>9.1728084862663498E-2</v>
      </c>
      <c r="N31" s="437">
        <f>(9.32766009416078)/100</f>
        <v>9.3276600941607807E-2</v>
      </c>
    </row>
    <row r="32" spans="2:14" s="46" customFormat="1" ht="14.25">
      <c r="B32" s="95" t="s">
        <v>497</v>
      </c>
      <c r="C32" s="425"/>
      <c r="D32" s="442">
        <f>(9.61457951973704)/100</f>
        <v>9.6145795197370404E-2</v>
      </c>
      <c r="E32" s="442">
        <f>(9.16274139185726)/100</f>
        <v>9.1627413918572598E-2</v>
      </c>
      <c r="F32" s="442">
        <f>(9.01003117076867)/100</f>
        <v>9.0100311707686703E-2</v>
      </c>
      <c r="G32" s="442">
        <f>(8.97193398508977)/100</f>
        <v>8.9719339850897695E-2</v>
      </c>
      <c r="H32" s="442">
        <f>(8.5392838925975)/100</f>
        <v>8.539283892597499E-2</v>
      </c>
      <c r="I32" s="442">
        <f>(8.29589842664424)/100</f>
        <v>8.2958984266442395E-2</v>
      </c>
      <c r="J32" s="442">
        <f>(8.23475873618589)/100</f>
        <v>8.2347587361858904E-2</v>
      </c>
      <c r="K32" s="442">
        <f>(8.13231555377474)/100</f>
        <v>8.1323155537747396E-2</v>
      </c>
      <c r="L32" s="442">
        <f>(8.01411458505097)/100</f>
        <v>8.0141145850509701E-2</v>
      </c>
      <c r="M32" s="442">
        <f>(7.93337489330604)/100</f>
        <v>7.9333748933060402E-2</v>
      </c>
      <c r="N32" s="442">
        <f>(8.01645318812092)/100</f>
        <v>8.01645318812092E-2</v>
      </c>
    </row>
    <row r="33" spans="2:14" s="46" customFormat="1" ht="14.25">
      <c r="B33" s="100" t="s">
        <v>498</v>
      </c>
      <c r="C33" s="428"/>
      <c r="D33" s="381">
        <f>(15.6874215404181)/100</f>
        <v>0.15687421540418101</v>
      </c>
      <c r="E33" s="381">
        <f>(15.2712970765799)/100</f>
        <v>0.15271297076579901</v>
      </c>
      <c r="F33" s="381">
        <f>(14.4203031943095)/100</f>
        <v>0.144203031943095</v>
      </c>
      <c r="G33" s="381">
        <f>(13.6773255410512)/100</f>
        <v>0.136773255410512</v>
      </c>
      <c r="H33" s="381">
        <f>(13.2397043712136)/100</f>
        <v>0.13239704371213601</v>
      </c>
      <c r="I33" s="381">
        <f>(13.3916892209771)/100</f>
        <v>0.13391689220977099</v>
      </c>
      <c r="J33" s="381">
        <f>(13.8329675837368)/100</f>
        <v>0.13832967583736799</v>
      </c>
      <c r="K33" s="381">
        <f>(14.1458741234635)/100</f>
        <v>0.141458741234635</v>
      </c>
      <c r="L33" s="381">
        <f>(14.3019332368522)/100</f>
        <v>0.14301933236852199</v>
      </c>
      <c r="M33" s="381">
        <f>(14.1895009580272)/100</f>
        <v>0.14189500958027199</v>
      </c>
      <c r="N33" s="381">
        <f>(14.8813031080715)/100</f>
        <v>0.148813031080715</v>
      </c>
    </row>
    <row r="34" spans="2:14" s="46" customFormat="1">
      <c r="B34" s="2"/>
      <c r="C34" s="2"/>
      <c r="D34" s="446"/>
      <c r="E34" s="446"/>
      <c r="F34" s="446"/>
      <c r="G34" s="446"/>
      <c r="H34" s="446"/>
      <c r="I34" s="446"/>
      <c r="J34" s="446"/>
      <c r="K34" s="446"/>
      <c r="L34" s="446"/>
      <c r="M34" s="446"/>
      <c r="N34" s="446"/>
    </row>
    <row r="35" spans="2:14" s="46" customFormat="1">
      <c r="B35" s="57" t="s">
        <v>489</v>
      </c>
      <c r="C35" s="2"/>
      <c r="D35" s="446"/>
      <c r="E35" s="446"/>
      <c r="F35" s="446"/>
      <c r="G35" s="446"/>
      <c r="H35" s="446"/>
      <c r="I35" s="446"/>
      <c r="J35" s="446"/>
      <c r="K35" s="446"/>
      <c r="L35" s="446"/>
      <c r="M35" s="446"/>
      <c r="N35" s="446"/>
    </row>
    <row r="36" spans="2:14" s="46" customFormat="1" ht="14.25">
      <c r="B36" s="97" t="s">
        <v>490</v>
      </c>
      <c r="C36" s="430"/>
      <c r="D36" s="437">
        <v>1.0759100850585501E-3</v>
      </c>
      <c r="E36" s="437">
        <v>1.1258213117681642E-3</v>
      </c>
      <c r="F36" s="437">
        <v>1.133831796352514E-3</v>
      </c>
      <c r="G36" s="437">
        <v>1.2030834576183596E-3</v>
      </c>
      <c r="H36" s="437">
        <v>1.3471658041601985E-3</v>
      </c>
      <c r="I36" s="437">
        <v>1.3981589977197532E-3</v>
      </c>
      <c r="J36" s="437">
        <v>1.5151645904737654E-3</v>
      </c>
      <c r="K36" s="437">
        <v>1.6351481203179846E-3</v>
      </c>
      <c r="L36" s="437">
        <v>1.6689179322429907E-3</v>
      </c>
      <c r="M36" s="437">
        <v>1.6164249100229034E-3</v>
      </c>
      <c r="N36" s="437" t="s">
        <v>135</v>
      </c>
    </row>
    <row r="37" spans="2:14" s="46" customFormat="1" ht="12.75">
      <c r="B37" s="95" t="s">
        <v>491</v>
      </c>
      <c r="C37" s="58"/>
      <c r="D37" s="87">
        <v>8.9104995549809957E-3</v>
      </c>
      <c r="E37" s="87">
        <v>9.36170663194116E-3</v>
      </c>
      <c r="F37" s="87">
        <v>9.3379330597198572E-3</v>
      </c>
      <c r="G37" s="87">
        <v>9.7447142381381097E-3</v>
      </c>
      <c r="H37" s="87">
        <v>1.0507308170635608E-2</v>
      </c>
      <c r="I37" s="87">
        <v>1.1174914788489846E-2</v>
      </c>
      <c r="J37" s="87">
        <v>1.1913052165573158E-2</v>
      </c>
      <c r="K37" s="87">
        <v>1.2347012446941587E-2</v>
      </c>
      <c r="L37" s="87">
        <v>1.2631522585669783E-2</v>
      </c>
      <c r="M37" s="87">
        <v>1.2432023363749834E-2</v>
      </c>
      <c r="N37" s="87" t="s">
        <v>135</v>
      </c>
    </row>
    <row r="38" spans="2:14" s="46" customFormat="1" ht="12.75">
      <c r="B38" s="100" t="s">
        <v>492</v>
      </c>
      <c r="C38" s="122"/>
      <c r="D38" s="94">
        <v>1.8645589034408678E-3</v>
      </c>
      <c r="E38" s="94">
        <v>1.5592844673877418E-3</v>
      </c>
      <c r="F38" s="94">
        <v>1.4820495722996983E-3</v>
      </c>
      <c r="G38" s="94">
        <v>1.5938158618591964E-3</v>
      </c>
      <c r="H38" s="94">
        <v>1.788755837013043E-3</v>
      </c>
      <c r="I38" s="94">
        <v>2.0521151611600386E-3</v>
      </c>
      <c r="J38" s="94">
        <v>2.7856885884851921E-3</v>
      </c>
      <c r="K38" s="94">
        <v>4.4687316069698026E-3</v>
      </c>
      <c r="L38" s="94">
        <v>1.1859314154984424E-2</v>
      </c>
      <c r="M38" s="94">
        <v>8.8248930575247509E-3</v>
      </c>
      <c r="N38" s="94" t="s">
        <v>135</v>
      </c>
    </row>
    <row r="39" spans="2:14" s="46" customFormat="1" ht="14.25">
      <c r="B39" s="95"/>
      <c r="C39" s="243"/>
      <c r="D39" s="442"/>
      <c r="E39" s="442"/>
      <c r="F39" s="442"/>
      <c r="G39" s="442"/>
      <c r="H39" s="442"/>
      <c r="I39" s="442"/>
      <c r="J39" s="442"/>
      <c r="K39" s="443"/>
      <c r="L39" s="443"/>
      <c r="M39" s="443"/>
      <c r="N39" s="443"/>
    </row>
    <row r="40" spans="2:14" s="46" customFormat="1" ht="12.75" customHeight="1">
      <c r="B40" s="447" t="s">
        <v>499</v>
      </c>
      <c r="C40" s="447"/>
      <c r="D40" s="447"/>
      <c r="E40" s="447"/>
      <c r="F40" s="447"/>
      <c r="G40" s="447"/>
      <c r="H40" s="447"/>
      <c r="I40" s="447"/>
      <c r="J40" s="447"/>
      <c r="K40" s="447"/>
      <c r="L40" s="447"/>
      <c r="M40" s="447"/>
      <c r="N40" s="447"/>
    </row>
    <row r="41" spans="2:14" s="46" customFormat="1" ht="12.75">
      <c r="B41" s="447" t="s">
        <v>500</v>
      </c>
      <c r="C41" s="447"/>
      <c r="D41" s="447"/>
      <c r="E41" s="447"/>
      <c r="F41" s="447"/>
      <c r="G41" s="447"/>
      <c r="H41" s="447"/>
      <c r="I41" s="447"/>
      <c r="J41" s="447"/>
      <c r="K41" s="447"/>
      <c r="L41" s="447"/>
      <c r="M41" s="447"/>
      <c r="N41" s="447"/>
    </row>
    <row r="42" spans="2:14" s="46" customFormat="1" ht="38.25" customHeight="1">
      <c r="B42" s="448" t="s">
        <v>501</v>
      </c>
      <c r="C42" s="448"/>
      <c r="D42" s="448"/>
      <c r="E42" s="448"/>
      <c r="F42" s="448"/>
      <c r="G42" s="448"/>
      <c r="H42" s="448"/>
      <c r="I42" s="448"/>
      <c r="J42" s="448"/>
      <c r="K42" s="448"/>
      <c r="L42" s="448"/>
      <c r="M42" s="448"/>
      <c r="N42" s="448"/>
    </row>
    <row r="43" spans="2:14" s="46" customFormat="1" ht="12.75" customHeight="1">
      <c r="B43" s="448" t="s">
        <v>502</v>
      </c>
      <c r="C43" s="448"/>
      <c r="D43" s="448"/>
      <c r="E43" s="448"/>
      <c r="F43" s="448"/>
      <c r="G43" s="448"/>
      <c r="H43" s="448"/>
      <c r="I43" s="448"/>
      <c r="J43" s="448"/>
      <c r="K43" s="448"/>
      <c r="L43" s="448"/>
      <c r="M43" s="448"/>
      <c r="N43" s="448"/>
    </row>
    <row r="44" spans="2:14" s="46" customFormat="1" ht="12.75" customHeight="1">
      <c r="B44" s="448" t="s">
        <v>503</v>
      </c>
      <c r="C44" s="448"/>
      <c r="D44" s="448"/>
      <c r="E44" s="448"/>
      <c r="F44" s="448"/>
      <c r="G44" s="448"/>
      <c r="H44" s="448"/>
      <c r="I44" s="448"/>
      <c r="J44" s="448"/>
      <c r="K44" s="448"/>
      <c r="L44" s="448"/>
      <c r="M44" s="448"/>
      <c r="N44" s="448"/>
    </row>
    <row r="45" spans="2:14" s="46" customFormat="1" ht="12.75" customHeight="1">
      <c r="B45" s="448" t="s">
        <v>504</v>
      </c>
      <c r="C45" s="448"/>
      <c r="D45" s="448"/>
      <c r="E45" s="448"/>
      <c r="F45" s="448"/>
      <c r="G45" s="448"/>
      <c r="H45" s="448"/>
      <c r="I45" s="448"/>
      <c r="J45" s="448"/>
      <c r="K45" s="448"/>
      <c r="L45" s="448"/>
      <c r="M45" s="448"/>
      <c r="N45" s="448"/>
    </row>
    <row r="46" spans="2:14" s="46" customFormat="1" ht="12.75">
      <c r="B46" s="447" t="s">
        <v>505</v>
      </c>
      <c r="C46" s="447"/>
      <c r="D46" s="447"/>
      <c r="E46" s="447"/>
      <c r="F46" s="447"/>
      <c r="G46" s="447"/>
      <c r="H46" s="447"/>
      <c r="I46" s="447"/>
      <c r="J46" s="447"/>
      <c r="K46" s="447"/>
      <c r="L46" s="447"/>
      <c r="M46" s="447"/>
      <c r="N46" s="447"/>
    </row>
    <row r="47" spans="2:14" s="46" customFormat="1" ht="24.75" customHeight="1">
      <c r="B47" s="447" t="s">
        <v>506</v>
      </c>
      <c r="C47" s="447"/>
      <c r="D47" s="447"/>
      <c r="E47" s="447"/>
      <c r="F47" s="447"/>
      <c r="G47" s="447"/>
      <c r="H47" s="447"/>
      <c r="I47" s="447"/>
      <c r="J47" s="447"/>
      <c r="K47" s="447"/>
      <c r="L47" s="447"/>
      <c r="M47" s="447"/>
      <c r="N47" s="447"/>
    </row>
    <row r="48" spans="2:14" s="46" customFormat="1" ht="25.5" customHeight="1">
      <c r="B48" s="447" t="s">
        <v>507</v>
      </c>
      <c r="C48" s="447"/>
      <c r="D48" s="447"/>
      <c r="E48" s="447"/>
      <c r="F48" s="447"/>
      <c r="G48" s="447"/>
      <c r="H48" s="447"/>
      <c r="I48" s="447"/>
      <c r="J48" s="447"/>
      <c r="K48" s="447"/>
      <c r="L48" s="447"/>
      <c r="M48" s="447"/>
      <c r="N48" s="447"/>
    </row>
    <row r="49" spans="2:14" s="46" customFormat="1" ht="12.75">
      <c r="B49" s="45"/>
      <c r="C49" s="45"/>
      <c r="D49" s="435"/>
      <c r="E49" s="435"/>
      <c r="F49" s="435"/>
      <c r="G49" s="435"/>
      <c r="H49" s="435"/>
      <c r="I49" s="435"/>
      <c r="J49" s="435"/>
      <c r="K49" s="435"/>
      <c r="L49" s="435"/>
      <c r="M49" s="435"/>
      <c r="N49" s="435"/>
    </row>
    <row r="50" spans="2:14" s="46" customFormat="1" ht="12.75">
      <c r="B50" s="212" t="s">
        <v>508</v>
      </c>
      <c r="C50" s="45"/>
      <c r="D50" s="45"/>
      <c r="E50" s="45"/>
      <c r="F50" s="45"/>
      <c r="G50" s="45"/>
      <c r="H50" s="45"/>
      <c r="I50" s="45"/>
      <c r="J50" s="45"/>
      <c r="K50" s="45"/>
    </row>
    <row r="51" spans="2:14" s="46" customFormat="1" ht="12.75">
      <c r="B51" s="45"/>
      <c r="C51" s="45"/>
      <c r="D51" s="45"/>
      <c r="E51" s="45"/>
      <c r="F51" s="45"/>
      <c r="G51" s="45"/>
      <c r="H51" s="45"/>
      <c r="I51" s="45"/>
      <c r="J51" s="45"/>
      <c r="K51" s="45"/>
    </row>
    <row r="52" spans="2:14" s="46" customFormat="1" ht="12.75"/>
    <row r="53" spans="2:14" s="46" customFormat="1" ht="12.75"/>
  </sheetData>
  <mergeCells count="9">
    <mergeCell ref="B46:N46"/>
    <mergeCell ref="B47:N47"/>
    <mergeCell ref="B48:N48"/>
    <mergeCell ref="B40:N40"/>
    <mergeCell ref="B41:N41"/>
    <mergeCell ref="B42:N42"/>
    <mergeCell ref="B43:N43"/>
    <mergeCell ref="B44:N44"/>
    <mergeCell ref="B45:N45"/>
  </mergeCells>
  <pageMargins left="0.70866141732283472" right="0.70866141732283472" top="0.78740157480314965" bottom="0.78740157480314965" header="0.31496062992125984" footer="0.31496062992125984"/>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9"/>
  </sheetPr>
  <dimension ref="B2:N19"/>
  <sheetViews>
    <sheetView showGridLines="0" zoomScaleNormal="100" workbookViewId="0"/>
  </sheetViews>
  <sheetFormatPr baseColWidth="10" defaultRowHeight="15"/>
  <cols>
    <col min="1" max="2" width="11.42578125" style="2"/>
    <col min="3" max="3" width="21.85546875" style="2" customWidth="1"/>
    <col min="4" max="14" width="6.7109375" style="2" customWidth="1"/>
    <col min="15" max="16384" width="11.42578125" style="2"/>
  </cols>
  <sheetData>
    <row r="2" spans="2:14" s="33" customFormat="1">
      <c r="B2" s="1"/>
      <c r="C2" s="1"/>
      <c r="D2" s="1"/>
      <c r="E2" s="1"/>
      <c r="F2" s="1"/>
      <c r="G2" s="1"/>
      <c r="H2" s="1"/>
      <c r="I2" s="1"/>
      <c r="J2" s="1"/>
      <c r="K2" s="1"/>
      <c r="L2" s="1"/>
      <c r="M2" s="1"/>
      <c r="N2" s="1"/>
    </row>
    <row r="3" spans="2:14" s="38" customFormat="1" ht="26.85" customHeight="1">
      <c r="B3" s="348" t="s">
        <v>54</v>
      </c>
      <c r="C3" s="36" t="s">
        <v>55</v>
      </c>
      <c r="D3" s="36"/>
      <c r="E3" s="36"/>
      <c r="F3" s="36"/>
      <c r="G3" s="36"/>
      <c r="H3" s="36"/>
      <c r="I3" s="36"/>
      <c r="J3" s="36"/>
      <c r="K3" s="36"/>
      <c r="L3" s="36"/>
      <c r="M3" s="36"/>
      <c r="N3" s="36"/>
    </row>
    <row r="4" spans="2:14" s="33" customFormat="1" ht="13.35" customHeight="1">
      <c r="B4" s="1"/>
      <c r="C4" s="1"/>
      <c r="D4" s="1"/>
      <c r="E4" s="1"/>
      <c r="F4" s="1"/>
      <c r="G4" s="1"/>
      <c r="H4" s="1"/>
      <c r="I4" s="1"/>
      <c r="J4" s="1"/>
      <c r="K4" s="1"/>
      <c r="L4" s="1"/>
      <c r="M4" s="1"/>
      <c r="N4" s="1"/>
    </row>
    <row r="5" spans="2:14" s="33" customFormat="1" ht="15" customHeight="1">
      <c r="B5" s="351" t="s">
        <v>482</v>
      </c>
      <c r="C5" s="1"/>
      <c r="D5" s="1"/>
      <c r="E5" s="1"/>
      <c r="F5" s="1"/>
      <c r="G5" s="1"/>
      <c r="H5" s="1"/>
      <c r="I5" s="1"/>
      <c r="J5" s="1"/>
      <c r="K5" s="1"/>
      <c r="L5" s="1"/>
      <c r="M5" s="1"/>
      <c r="N5" s="1"/>
    </row>
    <row r="6" spans="2:14" s="33" customFormat="1" ht="13.35" customHeight="1">
      <c r="B6" s="1"/>
      <c r="C6" s="1"/>
      <c r="D6" s="1"/>
      <c r="E6" s="1"/>
      <c r="F6" s="1"/>
      <c r="G6" s="1"/>
      <c r="H6" s="1"/>
      <c r="I6" s="1"/>
      <c r="J6" s="1"/>
      <c r="K6" s="1"/>
      <c r="L6" s="1"/>
      <c r="M6" s="1"/>
      <c r="N6" s="1"/>
    </row>
    <row r="7" spans="2:14" s="46" customFormat="1" ht="15" customHeight="1">
      <c r="B7" s="82" t="s">
        <v>509</v>
      </c>
      <c r="C7" s="45"/>
      <c r="D7" s="295">
        <v>2007</v>
      </c>
      <c r="E7" s="295">
        <v>2008</v>
      </c>
      <c r="F7" s="295">
        <v>2009</v>
      </c>
      <c r="G7" s="295">
        <v>2010</v>
      </c>
      <c r="H7" s="295">
        <v>2011</v>
      </c>
      <c r="I7" s="295">
        <v>2012</v>
      </c>
      <c r="J7" s="295">
        <v>2013</v>
      </c>
      <c r="K7" s="295">
        <v>2014</v>
      </c>
      <c r="L7" s="295">
        <v>2015</v>
      </c>
      <c r="M7" s="295">
        <v>2016</v>
      </c>
      <c r="N7" s="295">
        <v>2017</v>
      </c>
    </row>
    <row r="8" spans="2:14" s="46" customFormat="1" ht="12.75">
      <c r="B8" s="45"/>
      <c r="C8" s="45"/>
      <c r="D8" s="45"/>
      <c r="E8" s="45"/>
      <c r="F8" s="45"/>
      <c r="G8" s="45"/>
      <c r="H8" s="45"/>
      <c r="I8" s="45"/>
      <c r="J8" s="45"/>
      <c r="K8" s="45"/>
      <c r="L8" s="45"/>
      <c r="M8" s="45"/>
      <c r="N8" s="45"/>
    </row>
    <row r="9" spans="2:14" s="46" customFormat="1" ht="14.25">
      <c r="B9" s="179" t="s">
        <v>510</v>
      </c>
      <c r="C9" s="422"/>
      <c r="D9" s="449">
        <v>606</v>
      </c>
      <c r="E9" s="449">
        <v>639</v>
      </c>
      <c r="F9" s="449">
        <v>1007</v>
      </c>
      <c r="G9" s="449">
        <v>1061</v>
      </c>
      <c r="H9" s="449">
        <v>903</v>
      </c>
      <c r="I9" s="449">
        <v>783</v>
      </c>
      <c r="J9" s="450">
        <v>665</v>
      </c>
      <c r="K9" s="451">
        <v>565</v>
      </c>
      <c r="L9" s="451">
        <v>460</v>
      </c>
      <c r="M9" s="451">
        <v>631</v>
      </c>
      <c r="N9" s="451"/>
    </row>
    <row r="10" spans="2:14" s="46" customFormat="1" ht="14.25">
      <c r="B10" s="182" t="s">
        <v>511</v>
      </c>
      <c r="C10" s="452"/>
      <c r="D10" s="453">
        <v>36</v>
      </c>
      <c r="E10" s="453">
        <v>46</v>
      </c>
      <c r="F10" s="453">
        <v>109</v>
      </c>
      <c r="G10" s="453">
        <v>119</v>
      </c>
      <c r="H10" s="453">
        <v>119</v>
      </c>
      <c r="I10" s="453">
        <v>112</v>
      </c>
      <c r="J10" s="454">
        <v>105</v>
      </c>
      <c r="K10" s="455">
        <v>96</v>
      </c>
      <c r="L10" s="455">
        <v>83</v>
      </c>
      <c r="M10" s="455">
        <v>83</v>
      </c>
      <c r="N10" s="455">
        <v>95</v>
      </c>
    </row>
    <row r="11" spans="2:14" s="46" customFormat="1" ht="14.25">
      <c r="B11" s="185" t="s">
        <v>512</v>
      </c>
      <c r="C11" s="428"/>
      <c r="D11" s="456">
        <v>806</v>
      </c>
      <c r="E11" s="456">
        <v>822</v>
      </c>
      <c r="F11" s="456">
        <v>873</v>
      </c>
      <c r="G11" s="456">
        <v>916</v>
      </c>
      <c r="H11" s="456">
        <v>963</v>
      </c>
      <c r="I11" s="456">
        <v>979</v>
      </c>
      <c r="J11" s="457">
        <v>959</v>
      </c>
      <c r="K11" s="457">
        <v>925</v>
      </c>
      <c r="L11" s="457">
        <v>870</v>
      </c>
      <c r="M11" s="457">
        <v>823</v>
      </c>
      <c r="N11" s="457"/>
    </row>
    <row r="12" spans="2:14" s="46" customFormat="1" ht="12.75">
      <c r="B12" s="458"/>
      <c r="C12" s="45"/>
      <c r="D12" s="45"/>
      <c r="E12" s="45"/>
      <c r="F12" s="45"/>
      <c r="G12" s="45"/>
      <c r="H12" s="45"/>
      <c r="I12" s="45"/>
      <c r="J12" s="45"/>
      <c r="K12" s="45"/>
      <c r="L12" s="45"/>
      <c r="M12" s="45"/>
      <c r="N12" s="45"/>
    </row>
    <row r="13" spans="2:14" s="46" customFormat="1" ht="12.75">
      <c r="B13" s="115" t="s">
        <v>513</v>
      </c>
      <c r="C13" s="115"/>
      <c r="D13" s="115"/>
      <c r="E13" s="115"/>
      <c r="F13" s="115"/>
      <c r="G13" s="115"/>
      <c r="H13" s="115"/>
      <c r="I13" s="115"/>
      <c r="J13" s="115"/>
      <c r="K13" s="116"/>
      <c r="L13" s="45"/>
      <c r="M13" s="45"/>
      <c r="N13" s="45"/>
    </row>
    <row r="14" spans="2:14" s="46" customFormat="1" ht="38.1" customHeight="1">
      <c r="B14" s="115" t="s">
        <v>514</v>
      </c>
      <c r="C14" s="115"/>
      <c r="D14" s="115"/>
      <c r="E14" s="115"/>
      <c r="F14" s="115"/>
      <c r="G14" s="115"/>
      <c r="H14" s="115"/>
      <c r="I14" s="115"/>
      <c r="J14" s="115"/>
      <c r="K14" s="115"/>
      <c r="L14" s="115"/>
      <c r="M14" s="115"/>
      <c r="N14" s="115"/>
    </row>
    <row r="15" spans="2:14" s="46" customFormat="1" ht="12.75">
      <c r="B15" s="115" t="s">
        <v>515</v>
      </c>
      <c r="C15" s="115"/>
      <c r="D15" s="115"/>
      <c r="E15" s="115"/>
      <c r="F15" s="115"/>
      <c r="G15" s="115"/>
      <c r="H15" s="115"/>
      <c r="I15" s="115"/>
      <c r="J15" s="115"/>
      <c r="K15" s="116"/>
      <c r="L15" s="45"/>
      <c r="M15" s="45"/>
      <c r="N15" s="45"/>
    </row>
    <row r="16" spans="2:14" s="46" customFormat="1" ht="12.75">
      <c r="B16" s="45"/>
      <c r="C16" s="45"/>
      <c r="D16" s="45"/>
      <c r="E16" s="45"/>
      <c r="F16" s="45"/>
      <c r="G16" s="45"/>
      <c r="H16" s="45"/>
      <c r="I16" s="45"/>
      <c r="J16" s="45"/>
      <c r="K16" s="45"/>
      <c r="L16" s="45"/>
      <c r="M16" s="45"/>
      <c r="N16" s="45"/>
    </row>
    <row r="17" spans="2:14" s="46" customFormat="1" ht="12.75">
      <c r="B17" s="458" t="s">
        <v>516</v>
      </c>
      <c r="C17" s="45"/>
      <c r="D17" s="45"/>
      <c r="E17" s="45"/>
      <c r="F17" s="45"/>
      <c r="G17" s="45"/>
      <c r="H17" s="45"/>
      <c r="I17" s="45"/>
      <c r="J17" s="45"/>
      <c r="K17" s="45"/>
      <c r="L17" s="45"/>
      <c r="M17" s="45"/>
      <c r="N17" s="45"/>
    </row>
    <row r="18" spans="2:14" s="46" customFormat="1" ht="12.75">
      <c r="B18" s="45"/>
      <c r="C18" s="45"/>
      <c r="D18" s="45"/>
      <c r="E18" s="45"/>
      <c r="F18" s="45"/>
      <c r="G18" s="45"/>
      <c r="H18" s="45"/>
      <c r="I18" s="45"/>
      <c r="J18" s="45"/>
      <c r="K18" s="45"/>
      <c r="L18" s="45"/>
      <c r="M18" s="45"/>
      <c r="N18" s="45"/>
    </row>
    <row r="19" spans="2:14" s="46" customFormat="1" ht="12.75">
      <c r="B19" s="45"/>
      <c r="C19" s="45"/>
      <c r="D19" s="45"/>
      <c r="E19" s="45"/>
      <c r="F19" s="45"/>
      <c r="G19" s="45"/>
      <c r="H19" s="45"/>
      <c r="I19" s="45"/>
      <c r="J19" s="45"/>
      <c r="K19" s="45"/>
      <c r="L19" s="45"/>
      <c r="M19" s="45"/>
      <c r="N19" s="45"/>
    </row>
  </sheetData>
  <mergeCells count="3">
    <mergeCell ref="B13:J13"/>
    <mergeCell ref="B14:N14"/>
    <mergeCell ref="B15:J15"/>
  </mergeCells>
  <pageMargins left="0.70866141732283472" right="0.70866141732283472" top="0.78740157480314965" bottom="0.78740157480314965" header="0.31496062992125984" footer="0.31496062992125984"/>
  <pageSetup paperSize="9"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9"/>
  </sheetPr>
  <dimension ref="A2:O21"/>
  <sheetViews>
    <sheetView showGridLines="0" zoomScaleNormal="100" workbookViewId="0"/>
  </sheetViews>
  <sheetFormatPr baseColWidth="10" defaultRowHeight="15"/>
  <cols>
    <col min="1" max="2" width="11.42578125" style="2"/>
    <col min="3" max="3" width="21.7109375" style="2" customWidth="1"/>
    <col min="4" max="15" width="6.7109375" style="2" customWidth="1"/>
    <col min="16" max="16384" width="11.42578125" style="2"/>
  </cols>
  <sheetData>
    <row r="2" spans="1:15" s="33" customFormat="1">
      <c r="A2" s="2"/>
      <c r="B2" s="1"/>
      <c r="C2" s="1"/>
      <c r="D2" s="1"/>
      <c r="E2" s="1"/>
      <c r="F2" s="1"/>
      <c r="G2" s="1"/>
      <c r="H2" s="1"/>
      <c r="I2" s="1"/>
      <c r="J2" s="1"/>
      <c r="K2" s="1"/>
      <c r="L2" s="1"/>
      <c r="M2" s="1"/>
      <c r="N2" s="1"/>
      <c r="O2" s="1"/>
    </row>
    <row r="3" spans="1:15" s="38" customFormat="1" ht="26.85" customHeight="1">
      <c r="B3" s="348" t="s">
        <v>56</v>
      </c>
      <c r="C3" s="36" t="s">
        <v>57</v>
      </c>
      <c r="D3" s="37"/>
      <c r="E3" s="37"/>
      <c r="F3" s="37"/>
      <c r="G3" s="37"/>
      <c r="H3" s="37"/>
      <c r="I3" s="37"/>
      <c r="J3" s="37"/>
      <c r="K3" s="37"/>
      <c r="L3" s="37"/>
      <c r="M3" s="37"/>
      <c r="N3" s="37"/>
      <c r="O3" s="37"/>
    </row>
    <row r="4" spans="1:15" s="33" customFormat="1" ht="13.35" customHeight="1">
      <c r="B4" s="1"/>
      <c r="C4" s="1"/>
      <c r="D4" s="1"/>
      <c r="E4" s="1"/>
      <c r="F4" s="1"/>
      <c r="G4" s="1"/>
      <c r="H4" s="1"/>
      <c r="I4" s="1"/>
      <c r="J4" s="1"/>
      <c r="K4" s="1"/>
      <c r="L4" s="1"/>
      <c r="M4" s="1"/>
      <c r="N4" s="1"/>
      <c r="O4" s="1"/>
    </row>
    <row r="5" spans="1:15" s="33" customFormat="1" ht="15" customHeight="1">
      <c r="B5" s="351" t="s">
        <v>517</v>
      </c>
      <c r="C5" s="1"/>
      <c r="D5" s="1"/>
      <c r="E5" s="1"/>
      <c r="F5" s="1"/>
      <c r="G5" s="1"/>
      <c r="H5" s="1"/>
      <c r="I5" s="1"/>
      <c r="J5" s="1"/>
      <c r="K5" s="1"/>
      <c r="L5" s="1"/>
      <c r="M5" s="1"/>
      <c r="N5" s="1"/>
      <c r="O5" s="1"/>
    </row>
    <row r="6" spans="1:15" s="33" customFormat="1" ht="13.35" customHeight="1">
      <c r="B6" s="1"/>
      <c r="C6" s="1"/>
      <c r="D6" s="1"/>
      <c r="E6" s="1"/>
      <c r="F6" s="1"/>
      <c r="G6" s="1"/>
      <c r="H6" s="1"/>
      <c r="I6" s="1"/>
      <c r="J6" s="1"/>
      <c r="K6" s="1"/>
      <c r="L6" s="1"/>
      <c r="M6" s="1"/>
      <c r="N6" s="1"/>
      <c r="O6" s="1"/>
    </row>
    <row r="7" spans="1:15" s="46" customFormat="1" ht="51" customHeight="1">
      <c r="A7" s="222"/>
      <c r="B7" s="150" t="s">
        <v>518</v>
      </c>
      <c r="C7" s="151"/>
      <c r="D7" s="459">
        <v>2006</v>
      </c>
      <c r="E7" s="459">
        <v>2007</v>
      </c>
      <c r="F7" s="459">
        <v>2008</v>
      </c>
      <c r="G7" s="459">
        <v>2009</v>
      </c>
      <c r="H7" s="459">
        <v>2010</v>
      </c>
      <c r="I7" s="459">
        <v>2011</v>
      </c>
      <c r="J7" s="459">
        <v>2012</v>
      </c>
      <c r="K7" s="459">
        <v>2013</v>
      </c>
      <c r="L7" s="459">
        <v>2014</v>
      </c>
      <c r="M7" s="459">
        <v>2015</v>
      </c>
      <c r="N7" s="459">
        <v>2016</v>
      </c>
      <c r="O7" s="459">
        <v>2017</v>
      </c>
    </row>
    <row r="8" spans="1:15" s="46" customFormat="1" ht="12.75">
      <c r="B8" s="391"/>
      <c r="C8" s="66"/>
      <c r="D8" s="460"/>
      <c r="E8" s="83"/>
      <c r="F8" s="83"/>
      <c r="G8" s="83"/>
      <c r="H8" s="83"/>
      <c r="I8" s="83"/>
      <c r="J8" s="83"/>
      <c r="K8" s="83"/>
      <c r="L8" s="83"/>
      <c r="M8" s="83"/>
      <c r="N8" s="83"/>
      <c r="O8" s="83"/>
    </row>
    <row r="9" spans="1:15" s="394" customFormat="1" ht="12.75">
      <c r="A9" s="222"/>
      <c r="B9" s="395" t="s">
        <v>519</v>
      </c>
      <c r="C9" s="461"/>
      <c r="D9" s="462">
        <v>3.4</v>
      </c>
      <c r="E9" s="462">
        <v>3.46</v>
      </c>
      <c r="F9" s="462">
        <v>3.44</v>
      </c>
      <c r="G9" s="462">
        <v>3.46</v>
      </c>
      <c r="H9" s="462">
        <v>3.61</v>
      </c>
      <c r="I9" s="462">
        <v>3.7</v>
      </c>
      <c r="J9" s="462">
        <v>3.78</v>
      </c>
      <c r="K9" s="462">
        <v>3.79</v>
      </c>
      <c r="L9" s="462">
        <v>3.89</v>
      </c>
      <c r="M9" s="462">
        <v>3.95</v>
      </c>
      <c r="N9" s="462">
        <v>4.17</v>
      </c>
      <c r="O9" s="462">
        <v>4.22</v>
      </c>
    </row>
    <row r="10" spans="1:15" s="394" customFormat="1" ht="12.75">
      <c r="A10" s="222"/>
      <c r="B10" s="108" t="s">
        <v>178</v>
      </c>
      <c r="C10" s="402"/>
      <c r="D10" s="463" t="s">
        <v>135</v>
      </c>
      <c r="E10" s="463" t="s">
        <v>135</v>
      </c>
      <c r="F10" s="463" t="s">
        <v>135</v>
      </c>
      <c r="G10" s="463" t="s">
        <v>135</v>
      </c>
      <c r="H10" s="463" t="s">
        <v>135</v>
      </c>
      <c r="I10" s="463" t="s">
        <v>135</v>
      </c>
      <c r="J10" s="463" t="s">
        <v>135</v>
      </c>
      <c r="K10" s="464">
        <v>2.38</v>
      </c>
      <c r="L10" s="464">
        <v>2.4500000000000002</v>
      </c>
      <c r="M10" s="464">
        <v>2.48</v>
      </c>
      <c r="N10" s="464">
        <v>2.61</v>
      </c>
      <c r="O10" s="464">
        <v>2.63</v>
      </c>
    </row>
    <row r="11" spans="1:15" s="394" customFormat="1" ht="12.75">
      <c r="A11" s="222"/>
      <c r="B11" s="108" t="s">
        <v>179</v>
      </c>
      <c r="C11" s="402"/>
      <c r="D11" s="463" t="s">
        <v>135</v>
      </c>
      <c r="E11" s="463" t="s">
        <v>135</v>
      </c>
      <c r="F11" s="463" t="s">
        <v>135</v>
      </c>
      <c r="G11" s="463" t="s">
        <v>135</v>
      </c>
      <c r="H11" s="463" t="s">
        <v>135</v>
      </c>
      <c r="I11" s="463" t="s">
        <v>135</v>
      </c>
      <c r="J11" s="463" t="s">
        <v>135</v>
      </c>
      <c r="K11" s="464">
        <v>1.4</v>
      </c>
      <c r="L11" s="464">
        <v>1.44</v>
      </c>
      <c r="M11" s="464">
        <v>1.47</v>
      </c>
      <c r="N11" s="464">
        <v>1.56</v>
      </c>
      <c r="O11" s="464">
        <v>1.59</v>
      </c>
    </row>
    <row r="12" spans="1:15" s="46" customFormat="1" ht="12.75">
      <c r="A12" s="222"/>
      <c r="B12" s="397" t="s">
        <v>520</v>
      </c>
      <c r="C12" s="401"/>
      <c r="D12" s="465">
        <v>1.64</v>
      </c>
      <c r="E12" s="465">
        <v>1.67</v>
      </c>
      <c r="F12" s="465">
        <v>1.68</v>
      </c>
      <c r="G12" s="465">
        <v>1.7</v>
      </c>
      <c r="H12" s="465">
        <v>1.78</v>
      </c>
      <c r="I12" s="465">
        <v>1.86</v>
      </c>
      <c r="J12" s="465">
        <v>1.9</v>
      </c>
      <c r="K12" s="465">
        <v>1.9</v>
      </c>
      <c r="L12" s="465">
        <v>1.95</v>
      </c>
      <c r="M12" s="465">
        <v>1.96</v>
      </c>
      <c r="N12" s="465">
        <v>2.06</v>
      </c>
      <c r="O12" s="465">
        <v>2.08</v>
      </c>
    </row>
    <row r="13" spans="1:15" s="46" customFormat="1" ht="12.75">
      <c r="A13" s="222"/>
      <c r="B13" s="83"/>
      <c r="C13" s="83"/>
      <c r="D13" s="466"/>
      <c r="E13" s="467"/>
      <c r="F13" s="467"/>
      <c r="G13" s="83"/>
      <c r="H13" s="83"/>
      <c r="I13" s="83"/>
      <c r="J13" s="83"/>
      <c r="K13" s="83"/>
      <c r="L13" s="83"/>
      <c r="M13" s="83"/>
      <c r="N13" s="83"/>
      <c r="O13" s="83"/>
    </row>
    <row r="14" spans="1:15" s="46" customFormat="1" ht="12.75">
      <c r="A14" s="222"/>
      <c r="B14" s="468" t="s">
        <v>521</v>
      </c>
      <c r="C14" s="469"/>
      <c r="D14" s="470">
        <v>5.0499999999999996E-2</v>
      </c>
      <c r="E14" s="470">
        <v>5.1100000000000007E-2</v>
      </c>
      <c r="F14" s="470">
        <v>5.0700000000000002E-2</v>
      </c>
      <c r="G14" s="470">
        <v>5.0799999999999998E-2</v>
      </c>
      <c r="H14" s="470">
        <v>5.2900000000000003E-2</v>
      </c>
      <c r="I14" s="470">
        <v>5.4199999999999998E-2</v>
      </c>
      <c r="J14" s="470">
        <v>5.5300000000000002E-2</v>
      </c>
      <c r="K14" s="470">
        <v>5.6399999999999999E-2</v>
      </c>
      <c r="L14" s="471">
        <v>5.7699999999999994E-2</v>
      </c>
      <c r="M14" s="471">
        <v>6.13E-2</v>
      </c>
      <c r="N14" s="471">
        <v>6.13E-2</v>
      </c>
      <c r="O14" s="471">
        <v>6.13E-2</v>
      </c>
    </row>
    <row r="15" spans="1:15" s="46" customFormat="1" ht="12.75">
      <c r="A15" s="222"/>
      <c r="B15" s="45"/>
      <c r="C15" s="45"/>
      <c r="D15" s="45"/>
      <c r="E15" s="45"/>
      <c r="F15" s="45"/>
      <c r="G15" s="45"/>
      <c r="H15" s="45"/>
      <c r="I15" s="45"/>
      <c r="J15" s="45"/>
      <c r="K15" s="45"/>
      <c r="L15" s="45"/>
      <c r="M15" s="45"/>
      <c r="N15" s="45"/>
      <c r="O15" s="45"/>
    </row>
    <row r="16" spans="1:15" s="46" customFormat="1" ht="12.75">
      <c r="A16" s="472"/>
      <c r="B16" s="473"/>
      <c r="C16" s="474"/>
      <c r="D16" s="474"/>
      <c r="E16" s="474"/>
      <c r="F16" s="474"/>
      <c r="G16" s="45"/>
      <c r="H16" s="45"/>
      <c r="I16" s="45"/>
      <c r="J16" s="45"/>
      <c r="K16" s="45"/>
      <c r="L16" s="45"/>
      <c r="M16" s="45"/>
      <c r="N16" s="45"/>
      <c r="O16" s="45"/>
    </row>
    <row r="17" spans="2:15" s="46" customFormat="1" ht="38.1" customHeight="1">
      <c r="B17" s="140" t="s">
        <v>522</v>
      </c>
      <c r="C17" s="140"/>
      <c r="D17" s="140"/>
      <c r="E17" s="140"/>
      <c r="F17" s="140"/>
      <c r="G17" s="140"/>
      <c r="H17" s="140"/>
      <c r="I17" s="140"/>
      <c r="J17" s="140"/>
      <c r="K17" s="140"/>
      <c r="L17" s="140"/>
      <c r="M17" s="140"/>
      <c r="N17" s="140"/>
      <c r="O17" s="140"/>
    </row>
    <row r="18" spans="2:15" s="46" customFormat="1" ht="12.75">
      <c r="B18" s="45"/>
      <c r="C18" s="45"/>
      <c r="D18" s="45"/>
      <c r="E18" s="45"/>
      <c r="F18" s="45"/>
      <c r="G18" s="45"/>
      <c r="H18" s="45"/>
      <c r="I18" s="45"/>
      <c r="J18" s="45"/>
      <c r="K18" s="45"/>
      <c r="L18" s="45"/>
      <c r="M18" s="45"/>
      <c r="N18" s="45"/>
      <c r="O18" s="45"/>
    </row>
    <row r="19" spans="2:15" s="46" customFormat="1" ht="25.5" customHeight="1">
      <c r="B19" s="475" t="s">
        <v>523</v>
      </c>
      <c r="C19" s="475"/>
      <c r="D19" s="475"/>
      <c r="E19" s="475"/>
      <c r="F19" s="475"/>
      <c r="G19" s="475"/>
      <c r="H19" s="475"/>
      <c r="I19" s="475"/>
      <c r="J19" s="475"/>
      <c r="K19" s="475"/>
      <c r="L19" s="475"/>
      <c r="M19" s="475"/>
      <c r="N19" s="475"/>
      <c r="O19" s="475"/>
    </row>
    <row r="20" spans="2:15" s="46" customFormat="1" ht="12.75">
      <c r="B20" s="45"/>
      <c r="C20" s="45"/>
      <c r="D20" s="45"/>
      <c r="E20" s="45"/>
      <c r="F20" s="45"/>
      <c r="G20" s="45"/>
      <c r="H20" s="45"/>
      <c r="I20" s="45"/>
      <c r="J20" s="45"/>
      <c r="K20" s="45"/>
      <c r="L20" s="45"/>
      <c r="M20" s="45"/>
      <c r="N20" s="45"/>
      <c r="O20" s="45"/>
    </row>
    <row r="21" spans="2:15" s="46" customFormat="1" ht="12.75"/>
  </sheetData>
  <mergeCells count="4">
    <mergeCell ref="B7:C7"/>
    <mergeCell ref="B16:F16"/>
    <mergeCell ref="B17:O17"/>
    <mergeCell ref="B19:O19"/>
  </mergeCells>
  <pageMargins left="0.70866141732283472" right="0.70866141732283472" top="0.78740157480314965" bottom="0.78740157480314965" header="0.31496062992125984" footer="0.31496062992125984"/>
  <pageSetup paperSize="9"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9"/>
  </sheetPr>
  <dimension ref="A2:N34"/>
  <sheetViews>
    <sheetView showGridLines="0" zoomScaleNormal="100" workbookViewId="0"/>
  </sheetViews>
  <sheetFormatPr baseColWidth="10" defaultRowHeight="15"/>
  <cols>
    <col min="1" max="2" width="11.42578125" style="2"/>
    <col min="3" max="3" width="26.85546875" style="2" customWidth="1"/>
    <col min="4" max="14" width="7.85546875" style="2" bestFit="1" customWidth="1"/>
    <col min="15" max="16384" width="11.42578125" style="2"/>
  </cols>
  <sheetData>
    <row r="2" spans="1:14" s="33" customFormat="1">
      <c r="A2" s="2"/>
      <c r="B2" s="1"/>
      <c r="C2" s="1"/>
      <c r="D2" s="1"/>
      <c r="E2" s="1"/>
      <c r="F2" s="1"/>
      <c r="G2" s="1"/>
      <c r="H2" s="1"/>
      <c r="I2" s="1"/>
      <c r="J2" s="1"/>
      <c r="K2" s="1"/>
      <c r="L2" s="1"/>
      <c r="M2" s="1"/>
      <c r="N2" s="1"/>
    </row>
    <row r="3" spans="1:14" s="38" customFormat="1" ht="26.85" customHeight="1">
      <c r="B3" s="348" t="s">
        <v>58</v>
      </c>
      <c r="C3" s="36" t="s">
        <v>59</v>
      </c>
      <c r="D3" s="37"/>
      <c r="E3" s="37"/>
      <c r="F3" s="37"/>
      <c r="G3" s="37"/>
      <c r="H3" s="37"/>
      <c r="I3" s="37"/>
      <c r="J3" s="37"/>
      <c r="K3" s="37"/>
      <c r="L3" s="37"/>
      <c r="M3" s="37"/>
      <c r="N3" s="37"/>
    </row>
    <row r="4" spans="1:14" s="33" customFormat="1" ht="13.35" customHeight="1">
      <c r="B4" s="1"/>
      <c r="C4" s="1"/>
      <c r="D4" s="1"/>
      <c r="E4" s="1"/>
      <c r="F4" s="1"/>
      <c r="G4" s="1"/>
      <c r="H4" s="1"/>
      <c r="I4" s="1"/>
      <c r="J4" s="1"/>
      <c r="K4" s="1"/>
      <c r="L4" s="1"/>
      <c r="M4" s="1"/>
      <c r="N4" s="1"/>
    </row>
    <row r="5" spans="1:14" s="33" customFormat="1" ht="15" customHeight="1">
      <c r="B5" s="351" t="s">
        <v>524</v>
      </c>
      <c r="C5" s="1"/>
      <c r="D5" s="1"/>
      <c r="E5" s="1"/>
      <c r="F5" s="1"/>
      <c r="G5" s="1"/>
      <c r="H5" s="1"/>
      <c r="I5" s="1"/>
      <c r="J5" s="1"/>
      <c r="K5" s="1"/>
      <c r="L5" s="1"/>
      <c r="M5" s="1"/>
      <c r="N5" s="1"/>
    </row>
    <row r="6" spans="1:14" s="33" customFormat="1" ht="13.35" customHeight="1">
      <c r="B6" s="1"/>
      <c r="C6" s="1"/>
      <c r="D6" s="1"/>
      <c r="E6" s="1"/>
      <c r="F6" s="1"/>
      <c r="G6" s="1"/>
      <c r="H6" s="1"/>
      <c r="I6" s="1"/>
      <c r="J6" s="1"/>
      <c r="K6" s="1"/>
      <c r="L6" s="1"/>
      <c r="M6" s="1"/>
      <c r="N6" s="1"/>
    </row>
    <row r="7" spans="1:14" s="46" customFormat="1" ht="12.75">
      <c r="A7" s="222"/>
      <c r="B7" s="357" t="s">
        <v>525</v>
      </c>
      <c r="C7" s="47"/>
      <c r="D7" s="295">
        <v>2006</v>
      </c>
      <c r="E7" s="295">
        <v>2007</v>
      </c>
      <c r="F7" s="295">
        <v>2008</v>
      </c>
      <c r="G7" s="295">
        <v>2009</v>
      </c>
      <c r="H7" s="295">
        <v>2010</v>
      </c>
      <c r="I7" s="295">
        <v>2011</v>
      </c>
      <c r="J7" s="295">
        <v>2012</v>
      </c>
      <c r="K7" s="295">
        <v>2013</v>
      </c>
      <c r="L7" s="295">
        <v>2014</v>
      </c>
      <c r="M7" s="295">
        <v>2015</v>
      </c>
      <c r="N7" s="295" t="s">
        <v>526</v>
      </c>
    </row>
    <row r="8" spans="1:14" s="46" customFormat="1" ht="12.75">
      <c r="B8" s="55"/>
      <c r="C8" s="129"/>
      <c r="D8" s="130"/>
      <c r="E8" s="130"/>
      <c r="F8" s="45"/>
      <c r="G8" s="45"/>
      <c r="H8" s="45"/>
      <c r="I8" s="45"/>
      <c r="J8" s="45"/>
      <c r="K8" s="45"/>
      <c r="L8" s="45"/>
      <c r="M8" s="45"/>
      <c r="N8" s="45"/>
    </row>
    <row r="9" spans="1:14" s="46" customFormat="1" ht="12.75">
      <c r="B9" s="468" t="s">
        <v>527</v>
      </c>
      <c r="C9" s="469"/>
      <c r="D9" s="476">
        <v>256</v>
      </c>
      <c r="E9" s="476">
        <v>242</v>
      </c>
      <c r="F9" s="476">
        <v>227</v>
      </c>
      <c r="G9" s="476">
        <v>237</v>
      </c>
      <c r="H9" s="476">
        <v>248</v>
      </c>
      <c r="I9" s="476" t="s">
        <v>135</v>
      </c>
      <c r="J9" s="476" t="s">
        <v>135</v>
      </c>
      <c r="K9" s="476" t="s">
        <v>135</v>
      </c>
      <c r="L9" s="476" t="s">
        <v>135</v>
      </c>
      <c r="M9" s="476" t="s">
        <v>135</v>
      </c>
      <c r="N9" s="476">
        <v>858</v>
      </c>
    </row>
    <row r="10" spans="1:14" s="46" customFormat="1" ht="12.75">
      <c r="B10" s="55"/>
      <c r="C10" s="129"/>
      <c r="D10" s="477"/>
      <c r="E10" s="477"/>
      <c r="F10" s="478"/>
      <c r="G10" s="96"/>
      <c r="H10" s="96"/>
      <c r="I10" s="96"/>
      <c r="J10" s="96"/>
      <c r="K10" s="96"/>
      <c r="L10" s="96"/>
      <c r="M10" s="96"/>
      <c r="N10" s="96"/>
    </row>
    <row r="11" spans="1:14" s="46" customFormat="1" ht="12.75">
      <c r="B11" s="468" t="s">
        <v>528</v>
      </c>
      <c r="C11" s="469"/>
      <c r="D11" s="476">
        <v>248</v>
      </c>
      <c r="E11" s="476">
        <v>236</v>
      </c>
      <c r="F11" s="476">
        <v>223</v>
      </c>
      <c r="G11" s="476">
        <v>235</v>
      </c>
      <c r="H11" s="476">
        <v>246</v>
      </c>
      <c r="I11" s="476">
        <v>258</v>
      </c>
      <c r="J11" s="476">
        <v>284</v>
      </c>
      <c r="K11" s="476">
        <v>310</v>
      </c>
      <c r="L11" s="476">
        <v>335</v>
      </c>
      <c r="M11" s="476">
        <v>367</v>
      </c>
      <c r="N11" s="476">
        <v>422</v>
      </c>
    </row>
    <row r="12" spans="1:14" s="46" customFormat="1" ht="12.75">
      <c r="B12" s="45"/>
      <c r="C12" s="45"/>
      <c r="D12" s="479"/>
      <c r="E12" s="479"/>
      <c r="F12" s="479"/>
      <c r="G12" s="96"/>
      <c r="H12" s="96"/>
      <c r="I12" s="96"/>
      <c r="J12" s="96"/>
      <c r="K12" s="96"/>
      <c r="L12" s="96"/>
      <c r="M12" s="96"/>
      <c r="N12" s="96"/>
    </row>
    <row r="13" spans="1:14" s="46" customFormat="1" ht="12.75">
      <c r="B13" s="480" t="s">
        <v>529</v>
      </c>
      <c r="C13" s="481"/>
      <c r="D13" s="482">
        <v>27</v>
      </c>
      <c r="E13" s="482">
        <v>26</v>
      </c>
      <c r="F13" s="482">
        <v>25</v>
      </c>
      <c r="G13" s="482">
        <v>23</v>
      </c>
      <c r="H13" s="482">
        <v>25</v>
      </c>
      <c r="I13" s="482">
        <v>19</v>
      </c>
      <c r="J13" s="482">
        <v>32</v>
      </c>
      <c r="K13" s="482">
        <v>31</v>
      </c>
      <c r="L13" s="482">
        <v>29</v>
      </c>
      <c r="M13" s="482">
        <v>30</v>
      </c>
      <c r="N13" s="482">
        <v>32</v>
      </c>
    </row>
    <row r="14" spans="1:14" s="46" customFormat="1" ht="12.75">
      <c r="B14" s="483" t="s">
        <v>530</v>
      </c>
      <c r="C14" s="484"/>
      <c r="D14" s="479">
        <v>221</v>
      </c>
      <c r="E14" s="479">
        <v>210</v>
      </c>
      <c r="F14" s="479">
        <v>198</v>
      </c>
      <c r="G14" s="479">
        <v>212</v>
      </c>
      <c r="H14" s="479">
        <v>221</v>
      </c>
      <c r="I14" s="479">
        <v>239</v>
      </c>
      <c r="J14" s="479">
        <v>252</v>
      </c>
      <c r="K14" s="479">
        <v>279</v>
      </c>
      <c r="L14" s="479">
        <v>306</v>
      </c>
      <c r="M14" s="479">
        <v>253</v>
      </c>
      <c r="N14" s="479">
        <v>390</v>
      </c>
    </row>
    <row r="15" spans="1:14" s="46" customFormat="1" ht="12.75">
      <c r="B15" s="485" t="s">
        <v>531</v>
      </c>
      <c r="C15" s="58"/>
      <c r="D15" s="479"/>
      <c r="E15" s="479"/>
      <c r="F15" s="479"/>
      <c r="G15" s="479"/>
      <c r="H15" s="479"/>
      <c r="I15" s="479"/>
      <c r="J15" s="479"/>
      <c r="K15" s="479"/>
      <c r="L15" s="479"/>
      <c r="M15" s="479"/>
      <c r="N15" s="479"/>
    </row>
    <row r="16" spans="1:14" s="46" customFormat="1" ht="12.75" customHeight="1">
      <c r="B16" s="485" t="s">
        <v>532</v>
      </c>
      <c r="C16" s="58"/>
      <c r="D16" s="479" t="s">
        <v>135</v>
      </c>
      <c r="E16" s="479" t="s">
        <v>135</v>
      </c>
      <c r="F16" s="479" t="s">
        <v>135</v>
      </c>
      <c r="G16" s="479" t="s">
        <v>135</v>
      </c>
      <c r="H16" s="479" t="s">
        <v>135</v>
      </c>
      <c r="I16" s="479">
        <v>56</v>
      </c>
      <c r="J16" s="479">
        <v>63</v>
      </c>
      <c r="K16" s="479">
        <v>74</v>
      </c>
      <c r="L16" s="479">
        <v>86</v>
      </c>
      <c r="M16" s="479">
        <v>93</v>
      </c>
      <c r="N16" s="479">
        <v>103</v>
      </c>
    </row>
    <row r="17" spans="1:14" s="46" customFormat="1" ht="12.75" customHeight="1">
      <c r="B17" s="486" t="s">
        <v>533</v>
      </c>
      <c r="C17" s="122"/>
      <c r="D17" s="487" t="s">
        <v>135</v>
      </c>
      <c r="E17" s="487" t="s">
        <v>135</v>
      </c>
      <c r="F17" s="487" t="s">
        <v>135</v>
      </c>
      <c r="G17" s="487" t="s">
        <v>135</v>
      </c>
      <c r="H17" s="487" t="s">
        <v>135</v>
      </c>
      <c r="I17" s="487">
        <v>183</v>
      </c>
      <c r="J17" s="487">
        <v>189</v>
      </c>
      <c r="K17" s="487">
        <v>205</v>
      </c>
      <c r="L17" s="487">
        <v>220</v>
      </c>
      <c r="M17" s="487">
        <v>244</v>
      </c>
      <c r="N17" s="487">
        <v>287</v>
      </c>
    </row>
    <row r="18" spans="1:14" s="46" customFormat="1" ht="12.75">
      <c r="B18" s="485"/>
      <c r="C18" s="58"/>
      <c r="D18" s="479"/>
      <c r="E18" s="479"/>
      <c r="F18" s="479"/>
      <c r="G18" s="479"/>
      <c r="H18" s="479"/>
      <c r="I18" s="479"/>
      <c r="J18" s="479"/>
      <c r="K18" s="479"/>
      <c r="L18" s="479"/>
      <c r="M18" s="479"/>
      <c r="N18" s="479"/>
    </row>
    <row r="19" spans="1:14" s="46" customFormat="1" ht="12.75">
      <c r="B19" s="468" t="s">
        <v>534</v>
      </c>
      <c r="C19" s="155"/>
      <c r="D19" s="488"/>
      <c r="E19" s="488"/>
      <c r="F19" s="488"/>
      <c r="G19" s="488"/>
      <c r="H19" s="488"/>
      <c r="I19" s="488"/>
      <c r="J19" s="488"/>
      <c r="K19" s="488"/>
      <c r="L19" s="488"/>
      <c r="M19" s="488"/>
      <c r="N19" s="488">
        <v>436</v>
      </c>
    </row>
    <row r="20" spans="1:14" s="46" customFormat="1" ht="12.75">
      <c r="B20" s="55"/>
      <c r="C20" s="129"/>
      <c r="D20" s="477"/>
      <c r="E20" s="477"/>
      <c r="F20" s="478"/>
      <c r="G20" s="96"/>
      <c r="H20" s="96"/>
      <c r="I20" s="96"/>
      <c r="J20" s="96"/>
      <c r="K20" s="96"/>
      <c r="L20" s="96"/>
      <c r="M20" s="96"/>
      <c r="N20" s="96"/>
    </row>
    <row r="21" spans="1:14" s="394" customFormat="1" ht="12.75">
      <c r="A21" s="222"/>
      <c r="B21" s="59" t="s">
        <v>535</v>
      </c>
      <c r="C21" s="98"/>
      <c r="D21" s="489">
        <v>103</v>
      </c>
      <c r="E21" s="489">
        <v>97</v>
      </c>
      <c r="F21" s="489">
        <v>91</v>
      </c>
      <c r="G21" s="489">
        <v>90</v>
      </c>
      <c r="H21" s="489">
        <v>94</v>
      </c>
      <c r="I21" s="489">
        <v>93</v>
      </c>
      <c r="J21" s="489">
        <v>99</v>
      </c>
      <c r="K21" s="489">
        <v>94</v>
      </c>
      <c r="L21" s="489">
        <v>96</v>
      </c>
      <c r="M21" s="489">
        <v>109</v>
      </c>
      <c r="N21" s="489">
        <v>132</v>
      </c>
    </row>
    <row r="22" spans="1:14" s="394" customFormat="1" ht="12.75">
      <c r="A22" s="222"/>
      <c r="B22" s="61" t="s">
        <v>536</v>
      </c>
      <c r="C22" s="99"/>
      <c r="D22" s="490">
        <v>145</v>
      </c>
      <c r="E22" s="490">
        <v>139</v>
      </c>
      <c r="F22" s="490">
        <v>132</v>
      </c>
      <c r="G22" s="490">
        <v>145</v>
      </c>
      <c r="H22" s="490">
        <v>152</v>
      </c>
      <c r="I22" s="490">
        <v>165</v>
      </c>
      <c r="J22" s="490">
        <v>185</v>
      </c>
      <c r="K22" s="490">
        <v>216</v>
      </c>
      <c r="L22" s="490">
        <v>239</v>
      </c>
      <c r="M22" s="490">
        <v>258</v>
      </c>
      <c r="N22" s="490">
        <v>290</v>
      </c>
    </row>
    <row r="23" spans="1:14" s="394" customFormat="1" ht="12.75">
      <c r="A23" s="222"/>
      <c r="B23" s="102" t="s">
        <v>537</v>
      </c>
      <c r="C23" s="99"/>
      <c r="D23" s="490">
        <v>18</v>
      </c>
      <c r="E23" s="490">
        <v>21</v>
      </c>
      <c r="F23" s="490">
        <v>20</v>
      </c>
      <c r="G23" s="490">
        <v>18</v>
      </c>
      <c r="H23" s="490">
        <v>22</v>
      </c>
      <c r="I23" s="490">
        <v>23</v>
      </c>
      <c r="J23" s="490">
        <v>26</v>
      </c>
      <c r="K23" s="490">
        <v>34</v>
      </c>
      <c r="L23" s="490">
        <v>39</v>
      </c>
      <c r="M23" s="490">
        <v>34</v>
      </c>
      <c r="N23" s="490">
        <v>52</v>
      </c>
    </row>
    <row r="24" spans="1:14" s="46" customFormat="1" ht="14.25">
      <c r="A24" s="222"/>
      <c r="B24" s="63" t="s">
        <v>538</v>
      </c>
      <c r="C24" s="101"/>
      <c r="D24" s="491">
        <v>8</v>
      </c>
      <c r="E24" s="491">
        <v>6</v>
      </c>
      <c r="F24" s="491">
        <v>4</v>
      </c>
      <c r="G24" s="491">
        <v>2</v>
      </c>
      <c r="H24" s="491">
        <v>2</v>
      </c>
      <c r="I24" s="491" t="s">
        <v>135</v>
      </c>
      <c r="J24" s="491" t="s">
        <v>135</v>
      </c>
      <c r="K24" s="491" t="s">
        <v>135</v>
      </c>
      <c r="L24" s="491" t="s">
        <v>135</v>
      </c>
      <c r="M24" s="491" t="s">
        <v>135</v>
      </c>
      <c r="N24" s="491" t="s">
        <v>135</v>
      </c>
    </row>
    <row r="25" spans="1:14" s="46" customFormat="1" ht="12.75">
      <c r="A25" s="222"/>
      <c r="B25" s="45"/>
      <c r="C25" s="45"/>
      <c r="D25" s="492"/>
      <c r="E25" s="478"/>
      <c r="F25" s="478"/>
      <c r="G25" s="96"/>
      <c r="H25" s="96"/>
      <c r="I25" s="96"/>
      <c r="J25" s="96"/>
      <c r="K25" s="96"/>
      <c r="L25" s="96"/>
      <c r="M25" s="96"/>
      <c r="N25" s="96"/>
    </row>
    <row r="26" spans="1:14" s="46" customFormat="1" ht="12.75">
      <c r="A26" s="222"/>
      <c r="B26" s="468" t="s">
        <v>539</v>
      </c>
      <c r="C26" s="469"/>
      <c r="D26" s="476">
        <v>110</v>
      </c>
      <c r="E26" s="476">
        <v>108</v>
      </c>
      <c r="F26" s="476">
        <v>103</v>
      </c>
      <c r="G26" s="476">
        <v>105</v>
      </c>
      <c r="H26" s="476">
        <v>106</v>
      </c>
      <c r="I26" s="476" t="s">
        <v>135</v>
      </c>
      <c r="J26" s="476">
        <v>144</v>
      </c>
      <c r="K26" s="476">
        <v>164</v>
      </c>
      <c r="L26" s="476">
        <v>172</v>
      </c>
      <c r="M26" s="493">
        <v>164</v>
      </c>
      <c r="N26" s="493">
        <v>172</v>
      </c>
    </row>
    <row r="27" spans="1:14" s="46" customFormat="1" ht="12.75">
      <c r="A27" s="222"/>
      <c r="B27" s="45"/>
      <c r="C27" s="45"/>
      <c r="D27" s="494"/>
      <c r="E27" s="494"/>
      <c r="F27" s="494"/>
      <c r="G27" s="45"/>
      <c r="H27" s="45"/>
      <c r="I27" s="45"/>
      <c r="J27" s="45"/>
      <c r="K27" s="45"/>
      <c r="L27" s="45"/>
      <c r="M27" s="45"/>
      <c r="N27" s="45"/>
    </row>
    <row r="28" spans="1:14" s="46" customFormat="1" ht="26.25" customHeight="1">
      <c r="B28" s="140" t="s">
        <v>540</v>
      </c>
      <c r="C28" s="140"/>
      <c r="D28" s="140"/>
      <c r="E28" s="140"/>
      <c r="F28" s="140"/>
      <c r="G28" s="140"/>
      <c r="H28" s="140"/>
      <c r="I28" s="140"/>
      <c r="J28" s="140"/>
      <c r="K28" s="140"/>
      <c r="L28" s="140"/>
      <c r="M28" s="140"/>
      <c r="N28" s="140"/>
    </row>
    <row r="29" spans="1:14" s="46" customFormat="1" ht="15" customHeight="1">
      <c r="B29" s="83" t="s">
        <v>541</v>
      </c>
      <c r="C29" s="45"/>
      <c r="D29" s="45"/>
      <c r="E29" s="45"/>
      <c r="F29" s="45"/>
      <c r="G29" s="45"/>
      <c r="H29" s="45"/>
      <c r="I29" s="45"/>
      <c r="J29" s="45"/>
      <c r="K29" s="45"/>
      <c r="L29" s="45"/>
      <c r="M29" s="45"/>
      <c r="N29" s="45"/>
    </row>
    <row r="30" spans="1:14" s="46" customFormat="1" ht="15" customHeight="1">
      <c r="B30" s="140" t="s">
        <v>542</v>
      </c>
      <c r="C30" s="140"/>
      <c r="D30" s="140"/>
      <c r="E30" s="140"/>
      <c r="F30" s="140"/>
      <c r="G30" s="140"/>
      <c r="H30" s="140"/>
      <c r="I30" s="140"/>
      <c r="J30" s="140"/>
      <c r="K30" s="140"/>
      <c r="L30" s="140"/>
      <c r="M30" s="140"/>
      <c r="N30" s="140"/>
    </row>
    <row r="31" spans="1:14" s="46" customFormat="1" ht="12.75" customHeight="1">
      <c r="B31" s="495"/>
      <c r="C31" s="45"/>
      <c r="D31" s="45"/>
      <c r="E31" s="45"/>
      <c r="F31" s="45"/>
      <c r="G31" s="45"/>
      <c r="H31" s="45"/>
      <c r="I31" s="45"/>
      <c r="J31" s="45"/>
      <c r="K31" s="45"/>
      <c r="L31" s="45"/>
      <c r="M31" s="45"/>
      <c r="N31" s="45"/>
    </row>
    <row r="32" spans="1:14" s="46" customFormat="1" ht="12.75">
      <c r="B32" s="83" t="s">
        <v>543</v>
      </c>
      <c r="C32" s="45"/>
      <c r="D32" s="45"/>
      <c r="E32" s="45"/>
      <c r="F32" s="45"/>
      <c r="G32" s="45"/>
      <c r="H32" s="45"/>
      <c r="I32" s="45"/>
      <c r="J32" s="45"/>
      <c r="K32" s="45"/>
      <c r="L32" s="45"/>
      <c r="M32" s="45"/>
      <c r="N32" s="45"/>
    </row>
    <row r="33" spans="2:14" s="46" customFormat="1" ht="12.75">
      <c r="B33" s="45"/>
      <c r="C33" s="45"/>
      <c r="D33" s="45"/>
      <c r="E33" s="45"/>
      <c r="F33" s="45"/>
      <c r="G33" s="45"/>
      <c r="H33" s="45"/>
      <c r="I33" s="45"/>
      <c r="J33" s="45"/>
      <c r="K33" s="45"/>
      <c r="L33" s="45"/>
      <c r="M33" s="45"/>
      <c r="N33" s="45"/>
    </row>
    <row r="34" spans="2:14" s="46" customFormat="1" ht="12.75">
      <c r="B34" s="45"/>
      <c r="C34" s="45"/>
      <c r="D34" s="45"/>
      <c r="E34" s="45"/>
      <c r="F34" s="45"/>
      <c r="G34" s="45"/>
      <c r="H34" s="45"/>
      <c r="I34" s="45"/>
      <c r="J34" s="45"/>
      <c r="K34" s="45"/>
      <c r="L34" s="45"/>
      <c r="M34" s="45"/>
      <c r="N34" s="45"/>
    </row>
  </sheetData>
  <mergeCells count="2">
    <mergeCell ref="B28:N28"/>
    <mergeCell ref="B30:N30"/>
  </mergeCells>
  <pageMargins left="0.70866141732283472" right="0.70866141732283472" top="0.78740157480314965" bottom="0.78740157480314965"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2:L77"/>
  <sheetViews>
    <sheetView showGridLines="0" zoomScaleNormal="100" workbookViewId="0"/>
  </sheetViews>
  <sheetFormatPr baseColWidth="10" defaultColWidth="10.7109375" defaultRowHeight="15"/>
  <cols>
    <col min="1" max="2" width="10.7109375" style="33"/>
    <col min="3" max="3" width="39.5703125" style="33" customWidth="1"/>
    <col min="4" max="12" width="8.28515625" style="33" customWidth="1"/>
    <col min="13" max="16384" width="10.7109375" style="33"/>
  </cols>
  <sheetData>
    <row r="2" spans="1:12">
      <c r="A2" s="1"/>
      <c r="B2" s="1"/>
      <c r="C2" s="1"/>
      <c r="D2" s="1"/>
      <c r="E2" s="1"/>
      <c r="F2" s="1"/>
      <c r="G2" s="1"/>
      <c r="H2" s="1"/>
      <c r="I2" s="1"/>
      <c r="J2" s="1"/>
      <c r="K2" s="1"/>
      <c r="L2" s="1"/>
    </row>
    <row r="3" spans="1:12" s="38" customFormat="1" ht="26.85" customHeight="1">
      <c r="A3" s="34"/>
      <c r="B3" s="348" t="s">
        <v>60</v>
      </c>
      <c r="C3" s="36" t="s">
        <v>61</v>
      </c>
      <c r="D3" s="36"/>
      <c r="E3" s="36"/>
      <c r="F3" s="36"/>
      <c r="G3" s="36"/>
      <c r="H3" s="36"/>
      <c r="I3" s="36"/>
      <c r="J3" s="36"/>
      <c r="K3" s="36"/>
      <c r="L3" s="36"/>
    </row>
    <row r="4" spans="1:12" ht="13.35" customHeight="1">
      <c r="A4" s="1"/>
      <c r="B4" s="1"/>
      <c r="C4" s="1"/>
      <c r="D4" s="1"/>
      <c r="E4" s="1"/>
      <c r="F4" s="1"/>
      <c r="G4" s="1"/>
      <c r="H4" s="1"/>
      <c r="I4" s="1"/>
      <c r="J4" s="1"/>
      <c r="K4" s="1"/>
      <c r="L4" s="1"/>
    </row>
    <row r="5" spans="1:12" ht="15" customHeight="1">
      <c r="A5" s="1"/>
      <c r="B5" s="351" t="s">
        <v>544</v>
      </c>
      <c r="C5" s="1"/>
      <c r="D5" s="1"/>
      <c r="E5" s="1"/>
      <c r="F5" s="1"/>
      <c r="G5" s="1"/>
      <c r="H5" s="1"/>
      <c r="I5" s="1"/>
      <c r="J5" s="1"/>
      <c r="K5" s="1"/>
      <c r="L5" s="1"/>
    </row>
    <row r="6" spans="1:12" ht="13.35" customHeight="1">
      <c r="A6" s="1"/>
      <c r="B6" s="1"/>
      <c r="C6" s="1"/>
      <c r="D6" s="1"/>
      <c r="E6" s="1"/>
      <c r="F6" s="1"/>
      <c r="G6" s="1"/>
      <c r="H6" s="1"/>
      <c r="I6" s="1"/>
      <c r="J6" s="1"/>
      <c r="K6" s="1"/>
      <c r="L6" s="1"/>
    </row>
    <row r="7" spans="1:12" s="46" customFormat="1" ht="14.25">
      <c r="A7" s="45"/>
      <c r="B7" s="496" t="s">
        <v>545</v>
      </c>
      <c r="C7" s="497"/>
      <c r="D7" s="295">
        <v>2008</v>
      </c>
      <c r="E7" s="295">
        <v>2009</v>
      </c>
      <c r="F7" s="295">
        <v>2010</v>
      </c>
      <c r="G7" s="295">
        <v>2011</v>
      </c>
      <c r="H7" s="295">
        <v>2012</v>
      </c>
      <c r="I7" s="295">
        <v>2013</v>
      </c>
      <c r="J7" s="295">
        <v>2014</v>
      </c>
      <c r="K7" s="295">
        <v>2015</v>
      </c>
      <c r="L7" s="295">
        <v>2016</v>
      </c>
    </row>
    <row r="8" spans="1:12" s="46" customFormat="1" ht="12.75">
      <c r="A8" s="45"/>
      <c r="B8" s="45"/>
      <c r="C8" s="45"/>
      <c r="D8" s="45"/>
      <c r="E8" s="45"/>
      <c r="F8" s="45"/>
      <c r="G8" s="45"/>
      <c r="H8" s="45"/>
      <c r="I8" s="45"/>
      <c r="J8" s="45"/>
      <c r="K8" s="45"/>
      <c r="L8" s="45"/>
    </row>
    <row r="9" spans="1:12" s="46" customFormat="1" ht="12.75">
      <c r="A9" s="45"/>
      <c r="B9" s="78" t="s">
        <v>246</v>
      </c>
      <c r="C9" s="155"/>
      <c r="D9" s="434">
        <v>5.5E-2</v>
      </c>
      <c r="E9" s="434">
        <v>5.3999999999999999E-2</v>
      </c>
      <c r="F9" s="434">
        <v>4.4999999999999998E-2</v>
      </c>
      <c r="G9" s="434">
        <v>5.2999999999999999E-2</v>
      </c>
      <c r="H9" s="434">
        <v>4.9000000000000002E-2</v>
      </c>
      <c r="I9" s="434">
        <v>5.3999999999999999E-2</v>
      </c>
      <c r="J9" s="434">
        <v>0.05</v>
      </c>
      <c r="K9" s="434">
        <v>4.3999999999999997E-2</v>
      </c>
      <c r="L9" s="434">
        <v>3.6999999999999998E-2</v>
      </c>
    </row>
    <row r="10" spans="1:12" s="46" customFormat="1" ht="6" customHeight="1">
      <c r="A10" s="45"/>
      <c r="B10" s="45"/>
      <c r="C10" s="45"/>
      <c r="D10" s="498"/>
      <c r="E10" s="498"/>
      <c r="F10" s="498"/>
      <c r="G10" s="498"/>
      <c r="H10" s="498"/>
      <c r="I10" s="498"/>
      <c r="J10" s="498"/>
      <c r="K10" s="498"/>
      <c r="L10" s="498"/>
    </row>
    <row r="11" spans="1:12" s="46" customFormat="1" ht="12.75">
      <c r="A11" s="45"/>
      <c r="B11" s="57" t="s">
        <v>118</v>
      </c>
      <c r="C11" s="45"/>
      <c r="D11" s="498"/>
      <c r="E11" s="498"/>
      <c r="F11" s="498"/>
      <c r="G11" s="498"/>
      <c r="H11" s="498"/>
      <c r="I11" s="498"/>
      <c r="J11" s="498"/>
      <c r="K11" s="498"/>
      <c r="L11" s="498"/>
    </row>
    <row r="12" spans="1:12" s="46" customFormat="1" ht="12.75">
      <c r="A12" s="45"/>
      <c r="B12" s="97" t="s">
        <v>178</v>
      </c>
      <c r="C12" s="69"/>
      <c r="D12" s="380">
        <v>5.2999999999999999E-2</v>
      </c>
      <c r="E12" s="380">
        <v>5.2999999999999999E-2</v>
      </c>
      <c r="F12" s="380">
        <v>4.3999999999999997E-2</v>
      </c>
      <c r="G12" s="380">
        <v>0.05</v>
      </c>
      <c r="H12" s="380">
        <v>4.4999999999999998E-2</v>
      </c>
      <c r="I12" s="380">
        <v>5.1999999999999998E-2</v>
      </c>
      <c r="J12" s="380">
        <v>4.8000000000000001E-2</v>
      </c>
      <c r="K12" s="380">
        <v>4.2000000000000003E-2</v>
      </c>
      <c r="L12" s="380">
        <v>3.4000000000000002E-2</v>
      </c>
    </row>
    <row r="13" spans="1:12" s="46" customFormat="1" ht="12.75">
      <c r="A13" s="45"/>
      <c r="B13" s="100" t="s">
        <v>179</v>
      </c>
      <c r="C13" s="122"/>
      <c r="D13" s="381">
        <v>5.6000000000000001E-2</v>
      </c>
      <c r="E13" s="381">
        <v>5.3999999999999999E-2</v>
      </c>
      <c r="F13" s="381">
        <v>4.7E-2</v>
      </c>
      <c r="G13" s="381">
        <v>5.7000000000000002E-2</v>
      </c>
      <c r="H13" s="381">
        <v>5.1999999999999998E-2</v>
      </c>
      <c r="I13" s="381">
        <v>5.6000000000000001E-2</v>
      </c>
      <c r="J13" s="381">
        <v>5.0999999999999997E-2</v>
      </c>
      <c r="K13" s="381">
        <v>4.5999999999999999E-2</v>
      </c>
      <c r="L13" s="381">
        <v>0.04</v>
      </c>
    </row>
    <row r="14" spans="1:12" s="46" customFormat="1" ht="6" customHeight="1">
      <c r="A14" s="45"/>
      <c r="B14" s="95"/>
      <c r="C14" s="108"/>
      <c r="D14" s="382"/>
      <c r="E14" s="382"/>
      <c r="F14" s="382"/>
      <c r="G14" s="382"/>
      <c r="H14" s="382"/>
      <c r="I14" s="382"/>
      <c r="J14" s="382"/>
      <c r="K14" s="382"/>
      <c r="L14" s="382"/>
    </row>
    <row r="15" spans="1:12" s="46" customFormat="1" ht="12.75">
      <c r="A15" s="45"/>
      <c r="B15" s="499" t="s">
        <v>121</v>
      </c>
      <c r="C15" s="45"/>
      <c r="D15" s="87"/>
      <c r="E15" s="87"/>
      <c r="F15" s="87"/>
      <c r="G15" s="87"/>
      <c r="H15" s="87"/>
      <c r="I15" s="87"/>
      <c r="J15" s="87"/>
      <c r="K15" s="87"/>
      <c r="L15" s="87"/>
    </row>
    <row r="16" spans="1:12" s="46" customFormat="1" ht="12.75">
      <c r="A16" s="45"/>
      <c r="B16" s="500" t="s">
        <v>546</v>
      </c>
      <c r="C16" s="69"/>
      <c r="D16" s="91">
        <v>6.9000000000000006E-2</v>
      </c>
      <c r="E16" s="91">
        <v>7.0999999999999994E-2</v>
      </c>
      <c r="F16" s="91">
        <v>5.1999999999999998E-2</v>
      </c>
      <c r="G16" s="91">
        <v>5.3999999999999999E-2</v>
      </c>
      <c r="H16" s="91">
        <v>4.8000000000000001E-2</v>
      </c>
      <c r="I16" s="91">
        <v>5.6000000000000001E-2</v>
      </c>
      <c r="J16" s="91">
        <v>0.05</v>
      </c>
      <c r="K16" s="91">
        <v>4.7E-2</v>
      </c>
      <c r="L16" s="91">
        <v>3.5999999999999997E-2</v>
      </c>
    </row>
    <row r="17" spans="1:12" s="46" customFormat="1" ht="12.75">
      <c r="A17" s="45"/>
      <c r="B17" s="501" t="s">
        <v>547</v>
      </c>
      <c r="C17" s="58"/>
      <c r="D17" s="498">
        <v>6.0999999999999999E-2</v>
      </c>
      <c r="E17" s="498">
        <v>5.8000000000000003E-2</v>
      </c>
      <c r="F17" s="498">
        <v>5.1999999999999998E-2</v>
      </c>
      <c r="G17" s="498">
        <v>0.06</v>
      </c>
      <c r="H17" s="498">
        <v>5.5E-2</v>
      </c>
      <c r="I17" s="498">
        <v>0.06</v>
      </c>
      <c r="J17" s="498">
        <v>5.6000000000000001E-2</v>
      </c>
      <c r="K17" s="498">
        <v>0.05</v>
      </c>
      <c r="L17" s="498">
        <v>0.04</v>
      </c>
    </row>
    <row r="18" spans="1:12" s="46" customFormat="1" ht="12.75">
      <c r="A18" s="45"/>
      <c r="B18" s="502" t="s">
        <v>449</v>
      </c>
      <c r="C18" s="122"/>
      <c r="D18" s="94">
        <v>2.1000000000000001E-2</v>
      </c>
      <c r="E18" s="94">
        <v>2.5000000000000001E-2</v>
      </c>
      <c r="F18" s="94">
        <v>2.1000000000000001E-2</v>
      </c>
      <c r="G18" s="94">
        <v>3.2000000000000001E-2</v>
      </c>
      <c r="H18" s="94">
        <v>2.8000000000000001E-2</v>
      </c>
      <c r="I18" s="94">
        <v>3.2000000000000001E-2</v>
      </c>
      <c r="J18" s="94">
        <v>3.2000000000000001E-2</v>
      </c>
      <c r="K18" s="94">
        <v>2.4E-2</v>
      </c>
      <c r="L18" s="94">
        <v>2.7E-2</v>
      </c>
    </row>
    <row r="19" spans="1:12" s="46" customFormat="1" ht="6" customHeight="1">
      <c r="A19" s="45"/>
      <c r="B19" s="501"/>
      <c r="C19" s="58"/>
      <c r="D19" s="87"/>
      <c r="E19" s="87"/>
      <c r="F19" s="87"/>
      <c r="G19" s="87"/>
      <c r="H19" s="87"/>
      <c r="I19" s="87"/>
      <c r="J19" s="87"/>
      <c r="K19" s="87"/>
      <c r="L19" s="87"/>
    </row>
    <row r="20" spans="1:12" s="46" customFormat="1" ht="12.75">
      <c r="A20" s="45"/>
      <c r="B20" s="499" t="s">
        <v>137</v>
      </c>
      <c r="C20" s="45"/>
      <c r="D20" s="503"/>
      <c r="E20" s="503"/>
      <c r="F20" s="503"/>
      <c r="G20" s="503"/>
      <c r="H20" s="503"/>
      <c r="I20" s="503"/>
      <c r="J20" s="503"/>
      <c r="K20" s="503"/>
      <c r="L20" s="503"/>
    </row>
    <row r="21" spans="1:12" s="46" customFormat="1" ht="12.75">
      <c r="A21" s="45"/>
      <c r="B21" s="500" t="s">
        <v>138</v>
      </c>
      <c r="C21" s="69"/>
      <c r="D21" s="91">
        <v>0.11899999999999999</v>
      </c>
      <c r="E21" s="91">
        <v>0.11899999999999999</v>
      </c>
      <c r="F21" s="91">
        <v>0.107</v>
      </c>
      <c r="G21" s="91">
        <v>0.14499999999999999</v>
      </c>
      <c r="H21" s="91">
        <v>0.13700000000000001</v>
      </c>
      <c r="I21" s="91">
        <v>0.13300000000000001</v>
      </c>
      <c r="J21" s="91">
        <v>0.126</v>
      </c>
      <c r="K21" s="91">
        <v>0.121</v>
      </c>
      <c r="L21" s="91">
        <v>0.115</v>
      </c>
    </row>
    <row r="22" spans="1:12" s="46" customFormat="1" ht="12.75">
      <c r="A22" s="45"/>
      <c r="B22" s="501" t="s">
        <v>139</v>
      </c>
      <c r="C22" s="58"/>
      <c r="D22" s="87">
        <v>0.21299999999999999</v>
      </c>
      <c r="E22" s="87">
        <v>0.23300000000000001</v>
      </c>
      <c r="F22" s="87">
        <v>0.13900000000000001</v>
      </c>
      <c r="G22" s="87">
        <v>0.17699999999999999</v>
      </c>
      <c r="H22" s="87">
        <v>0.17100000000000001</v>
      </c>
      <c r="I22" s="87">
        <v>0.155</v>
      </c>
      <c r="J22" s="87">
        <v>0.128</v>
      </c>
      <c r="K22" s="87">
        <v>0.122</v>
      </c>
      <c r="L22" s="87">
        <v>0.109</v>
      </c>
    </row>
    <row r="23" spans="1:12" s="46" customFormat="1" ht="12.75">
      <c r="A23" s="45"/>
      <c r="B23" s="502" t="s">
        <v>142</v>
      </c>
      <c r="C23" s="122"/>
      <c r="D23" s="94">
        <v>2.7E-2</v>
      </c>
      <c r="E23" s="94">
        <v>3.1E-2</v>
      </c>
      <c r="F23" s="94">
        <v>3.5000000000000003E-2</v>
      </c>
      <c r="G23" s="94">
        <v>2.4E-2</v>
      </c>
      <c r="H23" s="94">
        <v>1.7000000000000001E-2</v>
      </c>
      <c r="I23" s="94">
        <v>3.2000000000000001E-2</v>
      </c>
      <c r="J23" s="94">
        <v>2.8000000000000001E-2</v>
      </c>
      <c r="K23" s="94">
        <v>2.7E-2</v>
      </c>
      <c r="L23" s="94">
        <v>1.7999999999999999E-2</v>
      </c>
    </row>
    <row r="24" spans="1:12" s="46" customFormat="1" ht="6" customHeight="1">
      <c r="A24" s="45"/>
      <c r="B24" s="501"/>
      <c r="C24" s="58"/>
      <c r="D24" s="87"/>
      <c r="E24" s="87"/>
      <c r="F24" s="87"/>
      <c r="G24" s="87"/>
      <c r="H24" s="87"/>
      <c r="I24" s="87"/>
      <c r="J24" s="87"/>
      <c r="K24" s="87"/>
      <c r="L24" s="87"/>
    </row>
    <row r="25" spans="1:12" s="46" customFormat="1" ht="12.75">
      <c r="A25" s="45"/>
      <c r="B25" s="57" t="s">
        <v>230</v>
      </c>
      <c r="C25" s="45"/>
      <c r="D25" s="503"/>
      <c r="E25" s="503"/>
      <c r="F25" s="503"/>
      <c r="G25" s="503"/>
      <c r="H25" s="503"/>
      <c r="I25" s="503"/>
      <c r="J25" s="503"/>
      <c r="K25" s="503"/>
      <c r="L25" s="503"/>
    </row>
    <row r="26" spans="1:12" s="46" customFormat="1" ht="12.75">
      <c r="A26" s="45"/>
      <c r="B26" s="500" t="s">
        <v>128</v>
      </c>
      <c r="C26" s="69"/>
      <c r="D26" s="91">
        <v>3.5999999999999997E-2</v>
      </c>
      <c r="E26" s="91">
        <v>2.9000000000000001E-2</v>
      </c>
      <c r="F26" s="91">
        <v>2.5999999999999999E-2</v>
      </c>
      <c r="G26" s="91">
        <v>2.9000000000000001E-2</v>
      </c>
      <c r="H26" s="91">
        <v>2.7E-2</v>
      </c>
      <c r="I26" s="91">
        <v>0.03</v>
      </c>
      <c r="J26" s="91">
        <v>2.7E-2</v>
      </c>
      <c r="K26" s="91">
        <v>2.1999999999999999E-2</v>
      </c>
      <c r="L26" s="91">
        <v>1.7000000000000001E-2</v>
      </c>
    </row>
    <row r="27" spans="1:12" s="46" customFormat="1" ht="12.75">
      <c r="A27" s="45"/>
      <c r="B27" s="501" t="s">
        <v>548</v>
      </c>
      <c r="C27" s="58"/>
      <c r="D27" s="87">
        <v>0.27400000000000002</v>
      </c>
      <c r="E27" s="87">
        <v>0.30099999999999999</v>
      </c>
      <c r="F27" s="87">
        <v>0.26200000000000001</v>
      </c>
      <c r="G27" s="87">
        <v>0.32900000000000001</v>
      </c>
      <c r="H27" s="87">
        <v>0.32500000000000001</v>
      </c>
      <c r="I27" s="87">
        <v>0.318</v>
      </c>
      <c r="J27" s="87">
        <v>0.30299999999999999</v>
      </c>
      <c r="K27" s="87">
        <v>0.28599999999999998</v>
      </c>
      <c r="L27" s="87">
        <v>0.24299999999999999</v>
      </c>
    </row>
    <row r="28" spans="1:12" s="46" customFormat="1" ht="12.75">
      <c r="A28" s="45"/>
      <c r="B28" s="502" t="s">
        <v>549</v>
      </c>
      <c r="C28" s="122"/>
      <c r="D28" s="94">
        <v>2.4E-2</v>
      </c>
      <c r="E28" s="94">
        <v>2.8000000000000001E-2</v>
      </c>
      <c r="F28" s="94">
        <v>2.3E-2</v>
      </c>
      <c r="G28" s="94">
        <v>3.7999999999999999E-2</v>
      </c>
      <c r="H28" s="94">
        <v>3.1E-2</v>
      </c>
      <c r="I28" s="94">
        <v>3.6999999999999998E-2</v>
      </c>
      <c r="J28" s="94">
        <v>3.6999999999999998E-2</v>
      </c>
      <c r="K28" s="94">
        <v>2.9000000000000001E-2</v>
      </c>
      <c r="L28" s="94">
        <v>3.1E-2</v>
      </c>
    </row>
    <row r="29" spans="1:12" s="46" customFormat="1" ht="6" customHeight="1">
      <c r="A29" s="45"/>
      <c r="B29" s="501"/>
      <c r="C29" s="58"/>
      <c r="D29" s="87"/>
      <c r="E29" s="87"/>
      <c r="F29" s="87"/>
      <c r="G29" s="87"/>
      <c r="H29" s="87"/>
      <c r="I29" s="87"/>
      <c r="J29" s="87"/>
      <c r="K29" s="87"/>
      <c r="L29" s="87"/>
    </row>
    <row r="30" spans="1:12" s="46" customFormat="1" ht="12.75">
      <c r="A30" s="45"/>
      <c r="B30" s="499" t="s">
        <v>550</v>
      </c>
      <c r="C30" s="45"/>
      <c r="D30" s="87"/>
      <c r="E30" s="87"/>
      <c r="F30" s="87"/>
      <c r="G30" s="87"/>
      <c r="H30" s="87"/>
      <c r="I30" s="87"/>
      <c r="J30" s="87"/>
      <c r="K30" s="87"/>
      <c r="L30" s="87"/>
    </row>
    <row r="31" spans="1:12" s="46" customFormat="1" ht="12.75">
      <c r="A31" s="45"/>
      <c r="B31" s="500" t="s">
        <v>551</v>
      </c>
      <c r="C31" s="69"/>
      <c r="D31" s="91">
        <v>9.6000000000000002E-2</v>
      </c>
      <c r="E31" s="91">
        <v>0.108</v>
      </c>
      <c r="F31" s="91">
        <v>0.09</v>
      </c>
      <c r="G31" s="91">
        <v>0.108</v>
      </c>
      <c r="H31" s="91">
        <v>0.107</v>
      </c>
      <c r="I31" s="91">
        <v>0.121</v>
      </c>
      <c r="J31" s="91">
        <v>0.11600000000000001</v>
      </c>
      <c r="K31" s="91">
        <v>0.1</v>
      </c>
      <c r="L31" s="91">
        <v>8.8999999999999996E-2</v>
      </c>
    </row>
    <row r="32" spans="1:12" s="46" customFormat="1" ht="12.75">
      <c r="A32" s="45"/>
      <c r="B32" s="501" t="s">
        <v>552</v>
      </c>
      <c r="C32" s="58"/>
      <c r="D32" s="87">
        <v>5.8999999999999997E-2</v>
      </c>
      <c r="E32" s="87">
        <v>5.0999999999999997E-2</v>
      </c>
      <c r="F32" s="87">
        <v>4.4999999999999998E-2</v>
      </c>
      <c r="G32" s="87">
        <v>5.5E-2</v>
      </c>
      <c r="H32" s="87">
        <v>0.05</v>
      </c>
      <c r="I32" s="87">
        <v>5.3999999999999999E-2</v>
      </c>
      <c r="J32" s="87">
        <v>5.0999999999999997E-2</v>
      </c>
      <c r="K32" s="87">
        <v>4.3999999999999997E-2</v>
      </c>
      <c r="L32" s="87">
        <v>3.7999999999999999E-2</v>
      </c>
    </row>
    <row r="33" spans="1:12" s="46" customFormat="1" ht="12.75">
      <c r="A33" s="45"/>
      <c r="B33" s="502" t="s">
        <v>553</v>
      </c>
      <c r="C33" s="122"/>
      <c r="D33" s="94">
        <v>2.4E-2</v>
      </c>
      <c r="E33" s="94">
        <v>2.3E-2</v>
      </c>
      <c r="F33" s="94">
        <v>2.1999999999999999E-2</v>
      </c>
      <c r="G33" s="94">
        <v>2.5000000000000001E-2</v>
      </c>
      <c r="H33" s="94">
        <v>2.1999999999999999E-2</v>
      </c>
      <c r="I33" s="94">
        <v>2.5000000000000001E-2</v>
      </c>
      <c r="J33" s="94">
        <v>0.02</v>
      </c>
      <c r="K33" s="94">
        <v>1.7999999999999999E-2</v>
      </c>
      <c r="L33" s="94">
        <v>1.4999999999999999E-2</v>
      </c>
    </row>
    <row r="34" spans="1:12" s="46" customFormat="1" ht="12.75">
      <c r="A34" s="45"/>
      <c r="B34" s="45"/>
      <c r="C34" s="45"/>
      <c r="D34" s="139"/>
      <c r="E34" s="139"/>
      <c r="F34" s="45"/>
      <c r="G34" s="139"/>
      <c r="H34" s="139"/>
      <c r="I34" s="139"/>
      <c r="J34" s="139"/>
      <c r="K34" s="139"/>
      <c r="L34" s="139"/>
    </row>
    <row r="35" spans="1:12" s="46" customFormat="1" ht="12.75">
      <c r="A35" s="45"/>
      <c r="B35" s="45"/>
      <c r="C35" s="45"/>
      <c r="D35" s="139"/>
      <c r="E35" s="139"/>
      <c r="F35" s="45"/>
      <c r="G35" s="139"/>
      <c r="H35" s="139"/>
      <c r="I35" s="139"/>
      <c r="J35" s="139"/>
      <c r="K35" s="139"/>
      <c r="L35" s="139"/>
    </row>
    <row r="36" spans="1:12" s="46" customFormat="1" ht="14.25">
      <c r="A36" s="45"/>
      <c r="B36" s="496" t="s">
        <v>554</v>
      </c>
      <c r="C36" s="497"/>
      <c r="D36" s="295">
        <v>2008</v>
      </c>
      <c r="E36" s="295">
        <v>2009</v>
      </c>
      <c r="F36" s="295">
        <v>2010</v>
      </c>
      <c r="G36" s="295">
        <v>2011</v>
      </c>
      <c r="H36" s="295">
        <v>2012</v>
      </c>
      <c r="I36" s="295">
        <v>2013</v>
      </c>
      <c r="J36" s="295">
        <v>2014</v>
      </c>
      <c r="K36" s="295">
        <v>2015</v>
      </c>
      <c r="L36" s="295">
        <v>2016</v>
      </c>
    </row>
    <row r="37" spans="1:12" s="46" customFormat="1" ht="12.75">
      <c r="A37" s="45"/>
      <c r="B37" s="45"/>
      <c r="C37" s="45"/>
      <c r="D37" s="45"/>
      <c r="E37" s="45"/>
      <c r="F37" s="45"/>
      <c r="G37" s="45"/>
      <c r="H37" s="45"/>
      <c r="I37" s="45"/>
      <c r="J37" s="45"/>
      <c r="K37" s="45"/>
      <c r="L37" s="45"/>
    </row>
    <row r="38" spans="1:12" s="46" customFormat="1" ht="12.75">
      <c r="A38" s="45"/>
      <c r="B38" s="78" t="s">
        <v>246</v>
      </c>
      <c r="C38" s="155"/>
      <c r="D38" s="434">
        <v>0.13</v>
      </c>
      <c r="E38" s="434">
        <v>0.125</v>
      </c>
      <c r="F38" s="434">
        <v>0.111</v>
      </c>
      <c r="G38" s="434">
        <v>0.124</v>
      </c>
      <c r="H38" s="434">
        <v>0.113</v>
      </c>
      <c r="I38" s="434">
        <v>0.11600000000000001</v>
      </c>
      <c r="J38" s="434">
        <v>0.113</v>
      </c>
      <c r="K38" s="434">
        <v>0.107</v>
      </c>
      <c r="L38" s="434">
        <v>9.7000000000000003E-2</v>
      </c>
    </row>
    <row r="39" spans="1:12" s="46" customFormat="1" ht="6" customHeight="1">
      <c r="A39" s="45"/>
      <c r="B39" s="45"/>
      <c r="C39" s="45"/>
      <c r="D39" s="498"/>
      <c r="E39" s="498"/>
      <c r="F39" s="498"/>
      <c r="G39" s="498"/>
      <c r="H39" s="498"/>
      <c r="I39" s="498"/>
      <c r="J39" s="498"/>
      <c r="K39" s="498"/>
      <c r="L39" s="498"/>
    </row>
    <row r="40" spans="1:12" s="46" customFormat="1" ht="12.75">
      <c r="A40" s="45"/>
      <c r="B40" s="57" t="s">
        <v>118</v>
      </c>
      <c r="C40" s="45"/>
      <c r="D40" s="498"/>
      <c r="E40" s="498"/>
      <c r="F40" s="498"/>
      <c r="G40" s="498"/>
      <c r="H40" s="498"/>
      <c r="I40" s="498"/>
      <c r="J40" s="498"/>
      <c r="K40" s="498"/>
      <c r="L40" s="498"/>
    </row>
    <row r="41" spans="1:12" s="46" customFormat="1" ht="12.75">
      <c r="A41" s="45"/>
      <c r="B41" s="97" t="s">
        <v>178</v>
      </c>
      <c r="C41" s="69"/>
      <c r="D41" s="380">
        <v>0.122</v>
      </c>
      <c r="E41" s="380">
        <v>0.11899999999999999</v>
      </c>
      <c r="F41" s="380">
        <v>0.106</v>
      </c>
      <c r="G41" s="380">
        <v>0.115</v>
      </c>
      <c r="H41" s="380">
        <v>0.105</v>
      </c>
      <c r="I41" s="380">
        <v>0.107</v>
      </c>
      <c r="J41" s="380">
        <v>0.104</v>
      </c>
      <c r="K41" s="380">
        <v>0.10100000000000001</v>
      </c>
      <c r="L41" s="380">
        <v>8.8999999999999996E-2</v>
      </c>
    </row>
    <row r="42" spans="1:12" s="46" customFormat="1" ht="12.75">
      <c r="A42" s="45"/>
      <c r="B42" s="100" t="s">
        <v>179</v>
      </c>
      <c r="C42" s="122"/>
      <c r="D42" s="381">
        <v>0.13700000000000001</v>
      </c>
      <c r="E42" s="381">
        <v>0.13100000000000001</v>
      </c>
      <c r="F42" s="381">
        <v>0.115</v>
      </c>
      <c r="G42" s="381">
        <v>0.13300000000000001</v>
      </c>
      <c r="H42" s="381">
        <v>0.122</v>
      </c>
      <c r="I42" s="381">
        <v>0.125</v>
      </c>
      <c r="J42" s="381">
        <v>0.121</v>
      </c>
      <c r="K42" s="381">
        <v>0.112</v>
      </c>
      <c r="L42" s="381">
        <v>0.104</v>
      </c>
    </row>
    <row r="43" spans="1:12" s="46" customFormat="1" ht="6" customHeight="1">
      <c r="A43" s="45"/>
      <c r="B43" s="95"/>
      <c r="C43" s="108"/>
      <c r="D43" s="382"/>
      <c r="E43" s="382"/>
      <c r="F43" s="382"/>
      <c r="G43" s="382"/>
      <c r="H43" s="382"/>
      <c r="I43" s="382"/>
      <c r="J43" s="382"/>
      <c r="K43" s="382"/>
      <c r="L43" s="382"/>
    </row>
    <row r="44" spans="1:12" s="46" customFormat="1" ht="12.75">
      <c r="A44" s="45"/>
      <c r="B44" s="499" t="s">
        <v>121</v>
      </c>
      <c r="C44" s="45"/>
      <c r="D44" s="87"/>
      <c r="E44" s="87"/>
      <c r="F44" s="87"/>
      <c r="G44" s="87"/>
      <c r="H44" s="87"/>
      <c r="I44" s="87"/>
      <c r="J44" s="87"/>
      <c r="K44" s="87"/>
      <c r="L44" s="87"/>
    </row>
    <row r="45" spans="1:12" s="46" customFormat="1" ht="12.75">
      <c r="A45" s="45"/>
      <c r="B45" s="500" t="s">
        <v>546</v>
      </c>
      <c r="C45" s="69"/>
      <c r="D45" s="91">
        <v>0.156</v>
      </c>
      <c r="E45" s="91">
        <v>0.14599999999999999</v>
      </c>
      <c r="F45" s="91">
        <v>0.125</v>
      </c>
      <c r="G45" s="91">
        <v>0.13200000000000001</v>
      </c>
      <c r="H45" s="91">
        <v>0.114</v>
      </c>
      <c r="I45" s="91">
        <v>0.123</v>
      </c>
      <c r="J45" s="91">
        <v>0.11899999999999999</v>
      </c>
      <c r="K45" s="91">
        <v>0.11</v>
      </c>
      <c r="L45" s="91">
        <v>0.106</v>
      </c>
    </row>
    <row r="46" spans="1:12" s="46" customFormat="1" ht="12.75">
      <c r="A46" s="45"/>
      <c r="B46" s="501" t="s">
        <v>547</v>
      </c>
      <c r="C46" s="58"/>
      <c r="D46" s="498">
        <v>0.13900000000000001</v>
      </c>
      <c r="E46" s="498">
        <v>0.13700000000000001</v>
      </c>
      <c r="F46" s="498">
        <v>0.123</v>
      </c>
      <c r="G46" s="498">
        <v>0.13600000000000001</v>
      </c>
      <c r="H46" s="498">
        <v>0.124</v>
      </c>
      <c r="I46" s="498">
        <v>0.128</v>
      </c>
      <c r="J46" s="498">
        <v>0.123</v>
      </c>
      <c r="K46" s="498">
        <v>0.11899999999999999</v>
      </c>
      <c r="L46" s="498">
        <v>0.10199999999999999</v>
      </c>
    </row>
    <row r="47" spans="1:12" s="46" customFormat="1" ht="12.75">
      <c r="A47" s="45"/>
      <c r="B47" s="502" t="s">
        <v>449</v>
      </c>
      <c r="C47" s="122"/>
      <c r="D47" s="94">
        <v>7.6999999999999999E-2</v>
      </c>
      <c r="E47" s="94">
        <v>6.8000000000000005E-2</v>
      </c>
      <c r="F47" s="94">
        <v>5.8999999999999997E-2</v>
      </c>
      <c r="G47" s="94">
        <v>0.08</v>
      </c>
      <c r="H47" s="94">
        <v>7.8E-2</v>
      </c>
      <c r="I47" s="94">
        <v>7.5999999999999998E-2</v>
      </c>
      <c r="J47" s="94">
        <v>7.5999999999999998E-2</v>
      </c>
      <c r="K47" s="94">
        <v>6.7000000000000004E-2</v>
      </c>
      <c r="L47" s="94">
        <v>7.0000000000000007E-2</v>
      </c>
    </row>
    <row r="48" spans="1:12" s="46" customFormat="1" ht="6" customHeight="1">
      <c r="A48" s="45"/>
      <c r="B48" s="501"/>
      <c r="C48" s="58"/>
      <c r="D48" s="87"/>
      <c r="E48" s="87"/>
      <c r="F48" s="87"/>
      <c r="G48" s="87"/>
      <c r="H48" s="87"/>
      <c r="I48" s="87"/>
      <c r="J48" s="87"/>
      <c r="K48" s="87"/>
      <c r="L48" s="87"/>
    </row>
    <row r="49" spans="1:12" s="46" customFormat="1" ht="12.75">
      <c r="A49" s="45"/>
      <c r="B49" s="499" t="s">
        <v>137</v>
      </c>
      <c r="C49" s="45"/>
      <c r="D49" s="503"/>
      <c r="E49" s="503"/>
      <c r="F49" s="503"/>
      <c r="G49" s="503"/>
      <c r="H49" s="503"/>
      <c r="I49" s="503"/>
      <c r="J49" s="503"/>
      <c r="K49" s="503"/>
      <c r="L49" s="503"/>
    </row>
    <row r="50" spans="1:12" s="46" customFormat="1" ht="12.75">
      <c r="A50" s="45"/>
      <c r="B50" s="500" t="s">
        <v>138</v>
      </c>
      <c r="C50" s="69"/>
      <c r="D50" s="91">
        <v>0.23100000000000001</v>
      </c>
      <c r="E50" s="91">
        <v>0.23200000000000001</v>
      </c>
      <c r="F50" s="91">
        <v>0.214</v>
      </c>
      <c r="G50" s="91">
        <v>0.26</v>
      </c>
      <c r="H50" s="91">
        <v>0.247</v>
      </c>
      <c r="I50" s="91">
        <v>0.23400000000000001</v>
      </c>
      <c r="J50" s="91">
        <v>0.23499999999999999</v>
      </c>
      <c r="K50" s="91">
        <v>0.223</v>
      </c>
      <c r="L50" s="91">
        <v>0.21299999999999999</v>
      </c>
    </row>
    <row r="51" spans="1:12" s="46" customFormat="1" ht="12.75">
      <c r="A51" s="45"/>
      <c r="B51" s="501" t="s">
        <v>139</v>
      </c>
      <c r="C51" s="58"/>
      <c r="D51" s="87">
        <v>0.39800000000000002</v>
      </c>
      <c r="E51" s="87">
        <v>0.36899999999999999</v>
      </c>
      <c r="F51" s="87">
        <v>0.308</v>
      </c>
      <c r="G51" s="87">
        <v>0.34300000000000003</v>
      </c>
      <c r="H51" s="87">
        <v>0.316</v>
      </c>
      <c r="I51" s="87">
        <v>0.312</v>
      </c>
      <c r="J51" s="87">
        <v>0.28100000000000003</v>
      </c>
      <c r="K51" s="87">
        <v>0.27100000000000002</v>
      </c>
      <c r="L51" s="87">
        <v>0.26700000000000002</v>
      </c>
    </row>
    <row r="52" spans="1:12" s="46" customFormat="1" ht="12.75">
      <c r="A52" s="45"/>
      <c r="B52" s="502" t="s">
        <v>142</v>
      </c>
      <c r="C52" s="122"/>
      <c r="D52" s="94">
        <v>7.8E-2</v>
      </c>
      <c r="E52" s="94">
        <v>8.2000000000000003E-2</v>
      </c>
      <c r="F52" s="94">
        <v>6.8000000000000005E-2</v>
      </c>
      <c r="G52" s="94">
        <v>6.3E-2</v>
      </c>
      <c r="H52" s="94">
        <v>6.3E-2</v>
      </c>
      <c r="I52" s="94">
        <v>8.6999999999999994E-2</v>
      </c>
      <c r="J52" s="94">
        <v>7.8E-2</v>
      </c>
      <c r="K52" s="94">
        <v>6.7000000000000004E-2</v>
      </c>
      <c r="L52" s="94">
        <v>5.8999999999999997E-2</v>
      </c>
    </row>
    <row r="53" spans="1:12" s="46" customFormat="1" ht="6" customHeight="1">
      <c r="A53" s="45"/>
      <c r="B53" s="501"/>
      <c r="C53" s="58"/>
      <c r="D53" s="87"/>
      <c r="E53" s="87"/>
      <c r="F53" s="87"/>
      <c r="G53" s="87"/>
      <c r="H53" s="87"/>
      <c r="I53" s="87"/>
      <c r="J53" s="87"/>
      <c r="K53" s="87"/>
      <c r="L53" s="87"/>
    </row>
    <row r="54" spans="1:12" s="46" customFormat="1" ht="12.75">
      <c r="A54" s="45"/>
      <c r="B54" s="57" t="s">
        <v>230</v>
      </c>
      <c r="C54" s="45"/>
      <c r="D54" s="503"/>
      <c r="E54" s="503"/>
      <c r="F54" s="503"/>
      <c r="G54" s="503"/>
      <c r="H54" s="503"/>
      <c r="I54" s="503"/>
      <c r="J54" s="503"/>
      <c r="K54" s="503"/>
      <c r="L54" s="503"/>
    </row>
    <row r="55" spans="1:12" s="46" customFormat="1" ht="12.75">
      <c r="A55" s="45"/>
      <c r="B55" s="500" t="s">
        <v>128</v>
      </c>
      <c r="C55" s="69"/>
      <c r="D55" s="91">
        <v>9.4E-2</v>
      </c>
      <c r="E55" s="91">
        <v>8.5000000000000006E-2</v>
      </c>
      <c r="F55" s="91">
        <v>7.3999999999999996E-2</v>
      </c>
      <c r="G55" s="91">
        <v>8.3000000000000004E-2</v>
      </c>
      <c r="H55" s="91">
        <v>7.4999999999999997E-2</v>
      </c>
      <c r="I55" s="91">
        <v>7.9000000000000001E-2</v>
      </c>
      <c r="J55" s="91">
        <v>7.3999999999999996E-2</v>
      </c>
      <c r="K55" s="91">
        <v>6.7000000000000004E-2</v>
      </c>
      <c r="L55" s="91">
        <v>5.8000000000000003E-2</v>
      </c>
    </row>
    <row r="56" spans="1:12" s="46" customFormat="1" ht="12.75">
      <c r="A56" s="45"/>
      <c r="B56" s="501" t="s">
        <v>548</v>
      </c>
      <c r="C56" s="58"/>
      <c r="D56" s="87">
        <v>0.51900000000000002</v>
      </c>
      <c r="E56" s="87">
        <v>0.54</v>
      </c>
      <c r="F56" s="87">
        <v>0.503</v>
      </c>
      <c r="G56" s="87">
        <v>0.57999999999999996</v>
      </c>
      <c r="H56" s="87">
        <v>0.55200000000000005</v>
      </c>
      <c r="I56" s="87">
        <v>0.54400000000000004</v>
      </c>
      <c r="J56" s="87">
        <v>0.53800000000000003</v>
      </c>
      <c r="K56" s="87">
        <v>0.54800000000000004</v>
      </c>
      <c r="L56" s="87">
        <v>0.50600000000000001</v>
      </c>
    </row>
    <row r="57" spans="1:12" s="46" customFormat="1" ht="12.75">
      <c r="A57" s="45"/>
      <c r="B57" s="502" t="s">
        <v>549</v>
      </c>
      <c r="C57" s="122"/>
      <c r="D57" s="94">
        <v>8.3000000000000004E-2</v>
      </c>
      <c r="E57" s="94">
        <v>7.3999999999999996E-2</v>
      </c>
      <c r="F57" s="94">
        <v>6.8000000000000005E-2</v>
      </c>
      <c r="G57" s="94">
        <v>9.1999999999999998E-2</v>
      </c>
      <c r="H57" s="94">
        <v>8.5000000000000006E-2</v>
      </c>
      <c r="I57" s="94">
        <v>8.5000000000000006E-2</v>
      </c>
      <c r="J57" s="94">
        <v>8.6999999999999994E-2</v>
      </c>
      <c r="K57" s="94">
        <v>7.6999999999999999E-2</v>
      </c>
      <c r="L57" s="94">
        <v>7.6999999999999999E-2</v>
      </c>
    </row>
    <row r="58" spans="1:12" s="46" customFormat="1" ht="6" customHeight="1">
      <c r="A58" s="45"/>
      <c r="B58" s="501"/>
      <c r="C58" s="58"/>
      <c r="D58" s="87"/>
      <c r="E58" s="87"/>
      <c r="F58" s="87"/>
      <c r="G58" s="87"/>
      <c r="H58" s="87"/>
      <c r="I58" s="87"/>
      <c r="J58" s="87"/>
      <c r="K58" s="87"/>
      <c r="L58" s="87"/>
    </row>
    <row r="59" spans="1:12" s="46" customFormat="1" ht="12.75">
      <c r="A59" s="45"/>
      <c r="B59" s="499" t="s">
        <v>550</v>
      </c>
      <c r="C59" s="45"/>
      <c r="D59" s="87"/>
      <c r="E59" s="87"/>
      <c r="F59" s="87"/>
      <c r="G59" s="87"/>
      <c r="H59" s="87"/>
      <c r="I59" s="87"/>
      <c r="J59" s="87"/>
      <c r="K59" s="87"/>
      <c r="L59" s="87"/>
    </row>
    <row r="60" spans="1:12" s="46" customFormat="1" ht="12.75">
      <c r="A60" s="45"/>
      <c r="B60" s="500" t="s">
        <v>551</v>
      </c>
      <c r="C60" s="69"/>
      <c r="D60" s="91">
        <v>0.22</v>
      </c>
      <c r="E60" s="91">
        <v>0.22600000000000001</v>
      </c>
      <c r="F60" s="91">
        <v>0.20899999999999999</v>
      </c>
      <c r="G60" s="91">
        <v>0.23300000000000001</v>
      </c>
      <c r="H60" s="91">
        <v>0.224</v>
      </c>
      <c r="I60" s="91">
        <v>0.22700000000000001</v>
      </c>
      <c r="J60" s="91">
        <v>0.23400000000000001</v>
      </c>
      <c r="K60" s="91">
        <v>0.23400000000000001</v>
      </c>
      <c r="L60" s="91">
        <v>0.21299999999999999</v>
      </c>
    </row>
    <row r="61" spans="1:12" s="46" customFormat="1" ht="12.75">
      <c r="A61" s="45"/>
      <c r="B61" s="501" t="s">
        <v>552</v>
      </c>
      <c r="C61" s="58"/>
      <c r="D61" s="87">
        <v>0.13700000000000001</v>
      </c>
      <c r="E61" s="87">
        <v>0.129</v>
      </c>
      <c r="F61" s="87">
        <v>0.114</v>
      </c>
      <c r="G61" s="87">
        <v>0.129</v>
      </c>
      <c r="H61" s="87">
        <v>0.121</v>
      </c>
      <c r="I61" s="87">
        <v>0.127</v>
      </c>
      <c r="J61" s="87">
        <v>0.11799999999999999</v>
      </c>
      <c r="K61" s="87">
        <v>0.113</v>
      </c>
      <c r="L61" s="87">
        <v>0.10100000000000001</v>
      </c>
    </row>
    <row r="62" spans="1:12" s="46" customFormat="1" ht="12.75">
      <c r="A62" s="45"/>
      <c r="B62" s="502" t="s">
        <v>553</v>
      </c>
      <c r="C62" s="122"/>
      <c r="D62" s="94">
        <v>6.8000000000000005E-2</v>
      </c>
      <c r="E62" s="94">
        <v>5.7000000000000002E-2</v>
      </c>
      <c r="F62" s="94">
        <v>5.3999999999999999E-2</v>
      </c>
      <c r="G62" s="94">
        <v>6.3E-2</v>
      </c>
      <c r="H62" s="94">
        <v>5.3999999999999999E-2</v>
      </c>
      <c r="I62" s="94">
        <v>5.1999999999999998E-2</v>
      </c>
      <c r="J62" s="94">
        <v>4.9000000000000002E-2</v>
      </c>
      <c r="K62" s="94">
        <v>4.2000000000000003E-2</v>
      </c>
      <c r="L62" s="94">
        <v>3.6999999999999998E-2</v>
      </c>
    </row>
    <row r="63" spans="1:12" s="46" customFormat="1" ht="12.75">
      <c r="A63" s="45"/>
      <c r="B63" s="45"/>
      <c r="C63" s="45"/>
      <c r="D63" s="45"/>
      <c r="E63" s="45"/>
      <c r="F63" s="45"/>
      <c r="G63" s="45"/>
      <c r="H63" s="45"/>
      <c r="I63" s="45"/>
      <c r="J63" s="45"/>
      <c r="K63" s="45"/>
      <c r="L63" s="45"/>
    </row>
    <row r="64" spans="1:12" s="46" customFormat="1" ht="12.75">
      <c r="A64" s="45"/>
      <c r="B64" s="213" t="s">
        <v>555</v>
      </c>
      <c r="C64" s="45"/>
      <c r="D64" s="45"/>
      <c r="E64" s="45"/>
      <c r="F64" s="45"/>
      <c r="G64" s="45"/>
      <c r="H64" s="45"/>
      <c r="I64" s="45"/>
      <c r="J64" s="45"/>
      <c r="K64" s="45"/>
      <c r="L64" s="45"/>
    </row>
    <row r="65" spans="1:12" s="46" customFormat="1" ht="12.75">
      <c r="A65" s="45"/>
      <c r="B65" s="272" t="s">
        <v>556</v>
      </c>
      <c r="C65" s="45"/>
      <c r="D65" s="45"/>
      <c r="E65" s="45"/>
      <c r="F65" s="45"/>
      <c r="G65" s="45"/>
      <c r="H65" s="45"/>
      <c r="I65" s="45"/>
      <c r="J65" s="45"/>
      <c r="K65" s="45"/>
      <c r="L65" s="45"/>
    </row>
    <row r="66" spans="1:12" s="46" customFormat="1" ht="12.75">
      <c r="A66" s="45"/>
      <c r="B66" s="272" t="s">
        <v>557</v>
      </c>
      <c r="C66" s="45"/>
      <c r="D66" s="45"/>
      <c r="E66" s="45"/>
      <c r="F66" s="45"/>
      <c r="G66" s="45"/>
      <c r="H66" s="45"/>
      <c r="I66" s="45"/>
      <c r="J66" s="45"/>
      <c r="K66" s="45"/>
      <c r="L66" s="45"/>
    </row>
    <row r="67" spans="1:12" s="46" customFormat="1" ht="12.75">
      <c r="A67" s="45"/>
      <c r="B67" s="272" t="s">
        <v>558</v>
      </c>
      <c r="C67" s="45"/>
      <c r="D67" s="45"/>
      <c r="E67" s="45"/>
      <c r="F67" s="45"/>
      <c r="G67" s="45"/>
      <c r="H67" s="45"/>
      <c r="I67" s="45"/>
      <c r="J67" s="45"/>
      <c r="K67" s="45"/>
      <c r="L67" s="45"/>
    </row>
    <row r="68" spans="1:12" s="46" customFormat="1" ht="12.75">
      <c r="A68" s="45"/>
      <c r="B68" s="272" t="s">
        <v>559</v>
      </c>
      <c r="C68" s="45"/>
      <c r="D68" s="45"/>
      <c r="E68" s="45"/>
      <c r="F68" s="45"/>
      <c r="G68" s="45"/>
      <c r="H68" s="45"/>
      <c r="I68" s="45"/>
      <c r="J68" s="45"/>
      <c r="K68" s="45"/>
      <c r="L68" s="45"/>
    </row>
    <row r="69" spans="1:12" s="46" customFormat="1" ht="12.75">
      <c r="A69" s="45"/>
      <c r="B69" s="272" t="s">
        <v>560</v>
      </c>
      <c r="C69" s="45"/>
      <c r="D69" s="45"/>
      <c r="E69" s="45"/>
      <c r="F69" s="45"/>
      <c r="G69" s="45"/>
      <c r="H69" s="45"/>
      <c r="I69" s="45"/>
      <c r="J69" s="45"/>
      <c r="K69" s="45"/>
      <c r="L69" s="45"/>
    </row>
    <row r="70" spans="1:12" s="46" customFormat="1" ht="12.75">
      <c r="A70" s="45"/>
      <c r="B70" s="272" t="s">
        <v>561</v>
      </c>
      <c r="C70" s="45"/>
      <c r="D70" s="45"/>
      <c r="E70" s="45"/>
      <c r="F70" s="45"/>
      <c r="G70" s="45"/>
      <c r="H70" s="45"/>
      <c r="I70" s="45"/>
      <c r="J70" s="45"/>
      <c r="K70" s="45"/>
      <c r="L70" s="45"/>
    </row>
    <row r="71" spans="1:12" s="46" customFormat="1" ht="12.75">
      <c r="A71" s="45"/>
      <c r="B71" s="272" t="s">
        <v>562</v>
      </c>
      <c r="C71" s="45"/>
      <c r="D71" s="45"/>
      <c r="E71" s="45"/>
      <c r="F71" s="45"/>
      <c r="G71" s="45"/>
      <c r="H71" s="45"/>
      <c r="I71" s="45"/>
      <c r="J71" s="45"/>
      <c r="K71" s="45"/>
      <c r="L71" s="45"/>
    </row>
    <row r="72" spans="1:12" s="46" customFormat="1" ht="12.75">
      <c r="A72" s="45"/>
      <c r="B72" s="272" t="s">
        <v>563</v>
      </c>
      <c r="C72" s="45"/>
      <c r="D72" s="45"/>
      <c r="E72" s="45"/>
      <c r="F72" s="45"/>
      <c r="G72" s="45"/>
      <c r="H72" s="45"/>
      <c r="I72" s="45"/>
      <c r="J72" s="45"/>
      <c r="K72" s="45"/>
      <c r="L72" s="45"/>
    </row>
    <row r="73" spans="1:12" s="46" customFormat="1" ht="12.75">
      <c r="A73" s="45"/>
      <c r="B73" s="272" t="s">
        <v>564</v>
      </c>
      <c r="C73" s="45"/>
      <c r="D73" s="45"/>
      <c r="E73" s="45"/>
      <c r="F73" s="45"/>
      <c r="G73" s="45"/>
      <c r="H73" s="45"/>
      <c r="I73" s="45"/>
      <c r="J73" s="45"/>
      <c r="K73" s="45"/>
      <c r="L73" s="45"/>
    </row>
    <row r="74" spans="1:12" s="46" customFormat="1" ht="12.75">
      <c r="A74" s="45"/>
      <c r="B74" s="45"/>
      <c r="C74" s="45"/>
      <c r="D74" s="45"/>
      <c r="E74" s="45"/>
      <c r="F74" s="45"/>
      <c r="G74" s="45"/>
      <c r="H74" s="45"/>
      <c r="I74" s="45"/>
      <c r="J74" s="45"/>
      <c r="K74" s="45"/>
      <c r="L74" s="45"/>
    </row>
    <row r="75" spans="1:12" s="46" customFormat="1" ht="12.75">
      <c r="A75" s="45"/>
      <c r="B75" s="45" t="s">
        <v>382</v>
      </c>
      <c r="C75" s="45"/>
      <c r="D75" s="45"/>
      <c r="E75" s="45"/>
      <c r="F75" s="45"/>
      <c r="G75" s="45"/>
      <c r="H75" s="45"/>
      <c r="I75" s="45"/>
      <c r="J75" s="45"/>
      <c r="K75" s="45"/>
      <c r="L75" s="45"/>
    </row>
    <row r="76" spans="1:12" s="46" customFormat="1" ht="12.75">
      <c r="A76" s="45"/>
      <c r="B76" s="45"/>
      <c r="C76" s="45"/>
      <c r="D76" s="45"/>
      <c r="E76" s="45"/>
      <c r="F76" s="45"/>
      <c r="G76" s="45"/>
      <c r="H76" s="45"/>
      <c r="I76" s="45"/>
      <c r="J76" s="45"/>
      <c r="K76" s="45"/>
      <c r="L76" s="45"/>
    </row>
    <row r="77" spans="1:12" s="46" customFormat="1" ht="12.75">
      <c r="A77" s="45"/>
      <c r="B77" s="45"/>
      <c r="C77" s="45"/>
      <c r="D77" s="45"/>
      <c r="E77" s="45"/>
      <c r="F77" s="45"/>
      <c r="G77" s="45"/>
      <c r="H77" s="45"/>
      <c r="I77" s="45"/>
      <c r="J77" s="45"/>
      <c r="K77" s="45"/>
      <c r="L77" s="45"/>
    </row>
  </sheetData>
  <pageMargins left="0.70866141732283472" right="0.70866141732283472" top="0.78740157480314965" bottom="0.78740157480314965"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9"/>
  </sheetPr>
  <dimension ref="A1:Q19"/>
  <sheetViews>
    <sheetView showGridLines="0" zoomScaleNormal="100" workbookViewId="0"/>
  </sheetViews>
  <sheetFormatPr baseColWidth="10" defaultRowHeight="15"/>
  <cols>
    <col min="1" max="2" width="11.42578125" style="2"/>
    <col min="3" max="3" width="8" style="2" customWidth="1"/>
    <col min="4" max="17" width="8.7109375" style="2" customWidth="1"/>
    <col min="18" max="16384" width="11.42578125" style="2"/>
  </cols>
  <sheetData>
    <row r="1" spans="1:17" s="33" customFormat="1">
      <c r="A1" s="1"/>
      <c r="B1" s="1"/>
      <c r="C1" s="1"/>
      <c r="D1" s="1"/>
      <c r="E1" s="1"/>
      <c r="F1" s="1"/>
      <c r="G1" s="1"/>
      <c r="H1" s="1"/>
      <c r="I1" s="1"/>
      <c r="J1" s="1"/>
      <c r="K1" s="1"/>
      <c r="L1" s="1"/>
      <c r="M1" s="1"/>
      <c r="N1" s="1"/>
      <c r="O1" s="1"/>
      <c r="P1" s="1"/>
      <c r="Q1" s="1"/>
    </row>
    <row r="2" spans="1:17" s="38" customFormat="1" ht="26.85" customHeight="1">
      <c r="A2" s="34"/>
      <c r="B2" s="348" t="s">
        <v>62</v>
      </c>
      <c r="C2" s="36" t="s">
        <v>63</v>
      </c>
      <c r="D2" s="36"/>
      <c r="E2" s="36"/>
      <c r="F2" s="36"/>
      <c r="G2" s="36"/>
      <c r="H2" s="36"/>
      <c r="I2" s="36"/>
      <c r="J2" s="36"/>
      <c r="K2" s="36"/>
      <c r="L2" s="36"/>
      <c r="M2" s="36"/>
      <c r="N2" s="36"/>
      <c r="O2" s="36"/>
      <c r="P2" s="36"/>
      <c r="Q2" s="36"/>
    </row>
    <row r="3" spans="1:17" s="33" customFormat="1" ht="13.35" customHeight="1">
      <c r="A3" s="1"/>
      <c r="B3" s="1"/>
      <c r="C3" s="1"/>
      <c r="D3" s="1"/>
      <c r="E3" s="1"/>
      <c r="F3" s="1"/>
      <c r="G3" s="1"/>
      <c r="H3" s="1"/>
      <c r="I3" s="1"/>
      <c r="J3" s="1"/>
      <c r="K3" s="1"/>
      <c r="L3" s="1"/>
      <c r="M3" s="1"/>
      <c r="N3" s="1"/>
      <c r="O3" s="1"/>
      <c r="P3" s="1"/>
      <c r="Q3" s="1"/>
    </row>
    <row r="4" spans="1:17" s="33" customFormat="1">
      <c r="A4" s="1"/>
      <c r="B4" s="504" t="s">
        <v>565</v>
      </c>
      <c r="C4" s="504"/>
      <c r="D4" s="504"/>
      <c r="E4" s="504"/>
      <c r="F4" s="504"/>
      <c r="G4" s="504"/>
      <c r="H4" s="504"/>
      <c r="I4" s="504"/>
      <c r="J4" s="504"/>
      <c r="K4" s="504"/>
      <c r="L4" s="504"/>
      <c r="M4" s="504"/>
      <c r="N4" s="504"/>
      <c r="O4" s="504"/>
      <c r="P4" s="504"/>
      <c r="Q4" s="1"/>
    </row>
    <row r="5" spans="1:17" ht="13.35" customHeight="1">
      <c r="A5" s="1"/>
      <c r="B5" s="1"/>
      <c r="C5" s="1"/>
      <c r="D5" s="1"/>
      <c r="E5" s="1"/>
      <c r="F5" s="1"/>
      <c r="G5" s="1"/>
      <c r="H5" s="1"/>
      <c r="I5" s="1"/>
      <c r="J5" s="1"/>
      <c r="K5" s="1"/>
      <c r="L5" s="1"/>
      <c r="M5" s="1"/>
      <c r="N5" s="1"/>
      <c r="O5" s="1"/>
      <c r="P5" s="1"/>
      <c r="Q5" s="1"/>
    </row>
    <row r="6" spans="1:17" s="46" customFormat="1" ht="14.25">
      <c r="A6" s="45"/>
      <c r="B6" s="505"/>
      <c r="C6" s="506"/>
      <c r="D6" s="295">
        <v>1996</v>
      </c>
      <c r="E6" s="295">
        <v>2000</v>
      </c>
      <c r="F6" s="295" t="s">
        <v>566</v>
      </c>
      <c r="G6" s="295">
        <v>2006</v>
      </c>
      <c r="H6" s="295">
        <v>2007</v>
      </c>
      <c r="I6" s="295" t="s">
        <v>567</v>
      </c>
      <c r="J6" s="295">
        <v>2009</v>
      </c>
      <c r="K6" s="295">
        <v>2010</v>
      </c>
      <c r="L6" s="295">
        <v>2011</v>
      </c>
      <c r="M6" s="295">
        <v>2012</v>
      </c>
      <c r="N6" s="295">
        <v>2013</v>
      </c>
      <c r="O6" s="295">
        <v>2014</v>
      </c>
      <c r="P6" s="295">
        <v>2015</v>
      </c>
      <c r="Q6" s="295">
        <v>2016</v>
      </c>
    </row>
    <row r="7" spans="1:17" s="46" customFormat="1" ht="12.75">
      <c r="A7" s="45"/>
      <c r="B7" s="391"/>
      <c r="C7" s="66"/>
      <c r="D7" s="130"/>
      <c r="E7" s="130"/>
      <c r="F7" s="130"/>
      <c r="G7" s="130"/>
      <c r="H7" s="130"/>
      <c r="I7" s="130"/>
      <c r="J7" s="130"/>
      <c r="K7" s="130"/>
      <c r="L7" s="130"/>
      <c r="M7" s="130"/>
      <c r="N7" s="130"/>
      <c r="O7" s="130"/>
      <c r="P7" s="130"/>
      <c r="Q7" s="130"/>
    </row>
    <row r="8" spans="1:17" s="46" customFormat="1" ht="14.25">
      <c r="A8" s="45"/>
      <c r="B8" s="78" t="s">
        <v>117</v>
      </c>
      <c r="C8" s="392"/>
      <c r="D8" s="235">
        <v>0.13300000000000001</v>
      </c>
      <c r="E8" s="235">
        <v>0.14599999999999999</v>
      </c>
      <c r="F8" s="235">
        <v>0.13800000000000001</v>
      </c>
      <c r="G8" s="235">
        <v>0.14099999999999999</v>
      </c>
      <c r="H8" s="235">
        <v>0.127</v>
      </c>
      <c r="I8" s="235">
        <v>0.11799999999999999</v>
      </c>
      <c r="J8" s="235">
        <v>0.111</v>
      </c>
      <c r="K8" s="235">
        <v>0.11899999999999999</v>
      </c>
      <c r="L8" s="235">
        <v>0.11600000000000001</v>
      </c>
      <c r="M8" s="235">
        <v>0.104</v>
      </c>
      <c r="N8" s="235">
        <v>9.8000000000000004E-2</v>
      </c>
      <c r="O8" s="235">
        <v>9.5000000000000001E-2</v>
      </c>
      <c r="P8" s="235">
        <v>9.8000000000000004E-2</v>
      </c>
      <c r="Q8" s="235">
        <v>0.10299999999999999</v>
      </c>
    </row>
    <row r="9" spans="1:17" s="46" customFormat="1" ht="14.25">
      <c r="A9" s="45"/>
      <c r="B9" s="108"/>
      <c r="C9" s="34"/>
      <c r="D9" s="436"/>
      <c r="E9" s="436"/>
      <c r="F9" s="436"/>
      <c r="G9" s="436"/>
      <c r="H9" s="436"/>
      <c r="I9" s="436"/>
      <c r="J9" s="436"/>
      <c r="K9" s="436"/>
      <c r="L9" s="436"/>
      <c r="M9" s="436"/>
      <c r="N9" s="436"/>
      <c r="O9" s="436"/>
      <c r="P9" s="436"/>
      <c r="Q9" s="436"/>
    </row>
    <row r="10" spans="1:17" s="46" customFormat="1" ht="14.25">
      <c r="A10" s="45"/>
      <c r="B10" s="57" t="s">
        <v>118</v>
      </c>
      <c r="C10" s="240"/>
      <c r="D10" s="436"/>
      <c r="E10" s="436"/>
      <c r="F10" s="436"/>
      <c r="G10" s="436"/>
      <c r="H10" s="436"/>
      <c r="I10" s="436"/>
      <c r="J10" s="436"/>
      <c r="K10" s="436"/>
      <c r="L10" s="436"/>
      <c r="M10" s="436"/>
      <c r="N10" s="436"/>
      <c r="O10" s="436"/>
      <c r="P10" s="436"/>
      <c r="Q10" s="436"/>
    </row>
    <row r="11" spans="1:17" s="46" customFormat="1" ht="14.25">
      <c r="A11" s="45"/>
      <c r="B11" s="395" t="s">
        <v>119</v>
      </c>
      <c r="C11" s="396"/>
      <c r="D11" s="380">
        <v>0.125</v>
      </c>
      <c r="E11" s="380">
        <v>0.14399999999999999</v>
      </c>
      <c r="F11" s="380">
        <v>0.13500000000000001</v>
      </c>
      <c r="G11" s="380">
        <v>0.14399999999999999</v>
      </c>
      <c r="H11" s="380">
        <v>0.13500000000000001</v>
      </c>
      <c r="I11" s="380">
        <v>0.124</v>
      </c>
      <c r="J11" s="380">
        <v>0.115</v>
      </c>
      <c r="K11" s="380">
        <v>0.127</v>
      </c>
      <c r="L11" s="380">
        <v>0.125</v>
      </c>
      <c r="M11" s="380">
        <v>0.11</v>
      </c>
      <c r="N11" s="380">
        <v>0.10299999999999999</v>
      </c>
      <c r="O11" s="380">
        <v>0.1</v>
      </c>
      <c r="P11" s="380">
        <v>0.10100000000000001</v>
      </c>
      <c r="Q11" s="380">
        <v>0.11</v>
      </c>
    </row>
    <row r="12" spans="1:17" s="46" customFormat="1" ht="14.25">
      <c r="A12" s="45"/>
      <c r="B12" s="397" t="s">
        <v>120</v>
      </c>
      <c r="C12" s="398"/>
      <c r="D12" s="381">
        <v>0.14199999999999999</v>
      </c>
      <c r="E12" s="381">
        <v>0.14899999999999999</v>
      </c>
      <c r="F12" s="381">
        <v>0.14199999999999999</v>
      </c>
      <c r="G12" s="381">
        <v>0.13800000000000001</v>
      </c>
      <c r="H12" s="381">
        <v>0.12</v>
      </c>
      <c r="I12" s="381">
        <v>0.112</v>
      </c>
      <c r="J12" s="381">
        <v>0.108</v>
      </c>
      <c r="K12" s="381">
        <v>0.110390939274446</v>
      </c>
      <c r="L12" s="381">
        <v>0.106</v>
      </c>
      <c r="M12" s="381">
        <v>9.7000000000000003E-2</v>
      </c>
      <c r="N12" s="381">
        <v>9.2999999999999999E-2</v>
      </c>
      <c r="O12" s="381">
        <v>0.09</v>
      </c>
      <c r="P12" s="381">
        <v>9.5000000000000001E-2</v>
      </c>
      <c r="Q12" s="381">
        <v>9.6000000000000002E-2</v>
      </c>
    </row>
    <row r="13" spans="1:17" s="46" customFormat="1" ht="14.25">
      <c r="A13" s="45"/>
      <c r="B13" s="1"/>
      <c r="C13" s="1"/>
      <c r="D13" s="1"/>
      <c r="E13" s="1"/>
      <c r="F13" s="1"/>
      <c r="G13" s="1"/>
      <c r="H13" s="1"/>
      <c r="I13" s="1"/>
      <c r="J13" s="1"/>
      <c r="K13" s="1"/>
      <c r="L13" s="1"/>
      <c r="M13" s="1"/>
      <c r="N13" s="1"/>
      <c r="O13" s="1"/>
      <c r="P13" s="1"/>
      <c r="Q13" s="1"/>
    </row>
    <row r="14" spans="1:17" s="46" customFormat="1" ht="12.75">
      <c r="A14" s="45"/>
      <c r="B14" s="507" t="s">
        <v>568</v>
      </c>
      <c r="C14" s="45"/>
      <c r="D14" s="45"/>
      <c r="E14" s="45"/>
      <c r="F14" s="45"/>
      <c r="G14" s="45"/>
      <c r="H14" s="45"/>
      <c r="I14" s="45"/>
      <c r="J14" s="45"/>
      <c r="K14" s="45"/>
      <c r="L14" s="45"/>
      <c r="M14" s="45"/>
      <c r="N14" s="45"/>
      <c r="O14" s="45"/>
      <c r="P14" s="45"/>
      <c r="Q14" s="45"/>
    </row>
    <row r="15" spans="1:17" s="46" customFormat="1" ht="12.75">
      <c r="A15" s="45"/>
      <c r="B15" s="45"/>
      <c r="C15" s="45"/>
      <c r="D15" s="45"/>
      <c r="E15" s="45"/>
      <c r="F15" s="45"/>
      <c r="G15" s="45"/>
      <c r="H15" s="45"/>
      <c r="I15" s="45"/>
      <c r="J15" s="45"/>
      <c r="K15" s="45"/>
      <c r="L15" s="45"/>
      <c r="M15" s="45"/>
      <c r="N15" s="45"/>
      <c r="O15" s="45"/>
      <c r="P15" s="45"/>
      <c r="Q15" s="45"/>
    </row>
    <row r="16" spans="1:17" s="46" customFormat="1" ht="12.75">
      <c r="A16" s="45"/>
      <c r="B16" s="212" t="s">
        <v>158</v>
      </c>
      <c r="C16" s="45"/>
      <c r="D16" s="45"/>
      <c r="E16" s="45"/>
      <c r="F16" s="45"/>
      <c r="G16" s="45"/>
      <c r="H16" s="45"/>
      <c r="I16" s="45"/>
      <c r="J16" s="45"/>
      <c r="K16" s="45"/>
      <c r="L16" s="45"/>
      <c r="M16" s="45"/>
      <c r="N16" s="45"/>
      <c r="O16" s="45"/>
      <c r="P16" s="45"/>
      <c r="Q16" s="45"/>
    </row>
    <row r="17" spans="1:17" s="46" customFormat="1" ht="12.75">
      <c r="A17" s="45"/>
      <c r="B17" s="45"/>
      <c r="C17" s="45"/>
      <c r="D17" s="45"/>
      <c r="E17" s="45"/>
      <c r="F17" s="45"/>
      <c r="G17" s="45"/>
      <c r="H17" s="45"/>
      <c r="I17" s="45"/>
      <c r="J17" s="45"/>
      <c r="K17" s="45"/>
      <c r="L17" s="45"/>
      <c r="M17" s="45"/>
      <c r="N17" s="45"/>
      <c r="O17" s="45"/>
      <c r="P17" s="45"/>
      <c r="Q17" s="45"/>
    </row>
    <row r="18" spans="1:17" s="46" customFormat="1" ht="12.75">
      <c r="A18" s="45"/>
      <c r="B18" s="45"/>
      <c r="C18" s="45"/>
      <c r="D18" s="45"/>
      <c r="E18" s="45"/>
      <c r="F18" s="45"/>
      <c r="G18" s="45"/>
      <c r="H18" s="45"/>
      <c r="I18" s="45"/>
      <c r="J18" s="45"/>
      <c r="K18" s="45"/>
      <c r="L18" s="45"/>
      <c r="M18" s="45"/>
      <c r="N18" s="45"/>
      <c r="O18" s="45"/>
      <c r="P18" s="45"/>
      <c r="Q18" s="45"/>
    </row>
    <row r="19" spans="1:17" s="46" customFormat="1" ht="12.75">
      <c r="A19" s="45"/>
      <c r="B19" s="45"/>
      <c r="C19" s="45"/>
      <c r="D19" s="45"/>
      <c r="E19" s="45"/>
      <c r="F19" s="45"/>
      <c r="G19" s="45"/>
      <c r="H19" s="45"/>
      <c r="I19" s="45"/>
      <c r="J19" s="45"/>
      <c r="K19" s="45"/>
      <c r="L19" s="45"/>
      <c r="M19" s="45"/>
      <c r="N19" s="45"/>
      <c r="O19" s="45"/>
      <c r="P19" s="45"/>
      <c r="Q19" s="45"/>
    </row>
  </sheetData>
  <mergeCells count="1">
    <mergeCell ref="B4:P4"/>
  </mergeCells>
  <pageMargins left="0.70866141732283472" right="0.70866141732283472" top="0.78740157480314965" bottom="0.78740157480314965" header="0.31496062992125984" footer="0.31496062992125984"/>
  <pageSetup paperSize="9"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theme="9"/>
  </sheetPr>
  <dimension ref="B2:P31"/>
  <sheetViews>
    <sheetView showGridLines="0" zoomScaleNormal="100" workbookViewId="0"/>
  </sheetViews>
  <sheetFormatPr baseColWidth="10" defaultRowHeight="15"/>
  <cols>
    <col min="1" max="1" width="11.42578125" style="2"/>
    <col min="2" max="2" width="10.7109375" style="2" customWidth="1"/>
    <col min="3" max="3" width="13.5703125" style="2" customWidth="1"/>
    <col min="4" max="16" width="10.7109375" style="2" customWidth="1"/>
    <col min="17" max="16384" width="11.42578125" style="2"/>
  </cols>
  <sheetData>
    <row r="2" spans="2:16" s="33" customFormat="1">
      <c r="B2" s="1"/>
      <c r="C2" s="1"/>
      <c r="D2" s="1"/>
      <c r="E2" s="1"/>
      <c r="F2" s="1"/>
      <c r="G2" s="1"/>
      <c r="H2" s="1"/>
      <c r="I2" s="1"/>
      <c r="J2" s="1"/>
      <c r="K2" s="1"/>
      <c r="L2" s="1"/>
      <c r="M2" s="1"/>
      <c r="N2" s="1"/>
      <c r="O2" s="508"/>
      <c r="P2" s="508"/>
    </row>
    <row r="3" spans="2:16" s="38" customFormat="1" ht="26.85" customHeight="1">
      <c r="B3" s="348" t="s">
        <v>64</v>
      </c>
      <c r="C3" s="36" t="s">
        <v>65</v>
      </c>
      <c r="D3" s="36"/>
      <c r="E3" s="36"/>
      <c r="F3" s="36"/>
      <c r="G3" s="36"/>
      <c r="H3" s="36"/>
      <c r="I3" s="36"/>
      <c r="J3" s="36"/>
      <c r="K3" s="36"/>
      <c r="L3" s="36"/>
      <c r="M3" s="36"/>
      <c r="N3" s="36"/>
      <c r="O3" s="36"/>
      <c r="P3" s="36"/>
    </row>
    <row r="4" spans="2:16" s="33" customFormat="1" ht="13.35" customHeight="1">
      <c r="B4" s="1"/>
      <c r="C4" s="1"/>
      <c r="D4" s="1"/>
      <c r="E4" s="1"/>
      <c r="F4" s="1"/>
      <c r="G4" s="1"/>
      <c r="H4" s="1"/>
      <c r="I4" s="1"/>
      <c r="J4" s="1"/>
      <c r="K4" s="1"/>
      <c r="L4" s="1"/>
      <c r="M4" s="1"/>
      <c r="N4" s="1"/>
      <c r="O4" s="509"/>
      <c r="P4" s="509"/>
    </row>
    <row r="5" spans="2:16" s="33" customFormat="1" ht="14.25" customHeight="1">
      <c r="B5" s="328" t="s">
        <v>569</v>
      </c>
      <c r="C5" s="510"/>
      <c r="D5" s="1"/>
      <c r="E5" s="1"/>
      <c r="F5" s="1"/>
      <c r="G5" s="1"/>
      <c r="H5" s="1"/>
      <c r="I5" s="1"/>
      <c r="J5" s="1"/>
      <c r="K5" s="1"/>
      <c r="L5" s="1"/>
      <c r="M5" s="1"/>
      <c r="N5" s="1"/>
      <c r="O5" s="511"/>
      <c r="P5" s="511"/>
    </row>
    <row r="6" spans="2:16" ht="13.35" customHeight="1">
      <c r="B6" s="328"/>
      <c r="C6" s="328"/>
      <c r="D6" s="328"/>
      <c r="E6" s="328"/>
      <c r="F6" s="1"/>
      <c r="G6" s="1"/>
      <c r="H6" s="1"/>
      <c r="I6" s="1"/>
      <c r="J6" s="1"/>
      <c r="K6" s="1"/>
      <c r="L6" s="1"/>
      <c r="M6" s="1"/>
      <c r="N6" s="1"/>
      <c r="O6" s="508"/>
      <c r="P6" s="508"/>
    </row>
    <row r="7" spans="2:16" s="46" customFormat="1" ht="14.25">
      <c r="B7" s="45"/>
      <c r="C7" s="45"/>
      <c r="D7" s="512" t="s">
        <v>570</v>
      </c>
      <c r="E7" s="512">
        <v>2005</v>
      </c>
      <c r="F7" s="512">
        <v>2006</v>
      </c>
      <c r="G7" s="512">
        <v>2007</v>
      </c>
      <c r="H7" s="512">
        <v>2008</v>
      </c>
      <c r="I7" s="512">
        <v>2009</v>
      </c>
      <c r="J7" s="512">
        <v>2010</v>
      </c>
      <c r="K7" s="512" t="s">
        <v>571</v>
      </c>
      <c r="L7" s="513" t="s">
        <v>572</v>
      </c>
      <c r="M7" s="513" t="s">
        <v>214</v>
      </c>
      <c r="N7" s="513" t="s">
        <v>215</v>
      </c>
      <c r="O7" s="513" t="s">
        <v>573</v>
      </c>
      <c r="P7" s="513">
        <v>2016</v>
      </c>
    </row>
    <row r="8" spans="2:16" s="46" customFormat="1" ht="14.25" customHeight="1">
      <c r="B8" s="45"/>
      <c r="C8" s="45"/>
      <c r="D8" s="45"/>
      <c r="E8" s="514"/>
      <c r="F8" s="514"/>
      <c r="G8" s="514"/>
      <c r="H8" s="514"/>
      <c r="I8" s="514"/>
      <c r="J8" s="514"/>
      <c r="K8" s="514"/>
      <c r="L8" s="514"/>
      <c r="M8" s="514"/>
      <c r="N8" s="514"/>
      <c r="O8" s="514"/>
      <c r="P8" s="514"/>
    </row>
    <row r="9" spans="2:16" s="46" customFormat="1" ht="14.25">
      <c r="B9" s="515" t="s">
        <v>574</v>
      </c>
      <c r="C9" s="516"/>
      <c r="D9" s="45"/>
      <c r="E9" s="514"/>
      <c r="F9" s="514"/>
      <c r="G9" s="514"/>
      <c r="H9" s="514"/>
      <c r="I9" s="514"/>
      <c r="J9" s="514"/>
      <c r="K9" s="514"/>
      <c r="L9" s="514"/>
      <c r="M9" s="514"/>
      <c r="N9" s="514"/>
      <c r="O9" s="514"/>
      <c r="P9" s="514"/>
    </row>
    <row r="10" spans="2:16" s="46" customFormat="1" ht="14.25">
      <c r="B10" s="34"/>
      <c r="C10" s="1"/>
      <c r="D10" s="45"/>
      <c r="E10" s="514"/>
      <c r="F10" s="514"/>
      <c r="G10" s="514"/>
      <c r="H10" s="514"/>
      <c r="I10" s="514"/>
      <c r="J10" s="514"/>
      <c r="K10" s="514"/>
      <c r="L10" s="514"/>
      <c r="M10" s="514"/>
      <c r="N10" s="514"/>
      <c r="O10" s="514"/>
      <c r="P10" s="514"/>
    </row>
    <row r="11" spans="2:16" s="46" customFormat="1" ht="14.25">
      <c r="B11" s="234" t="s">
        <v>117</v>
      </c>
      <c r="C11" s="517"/>
      <c r="D11" s="518">
        <v>7723</v>
      </c>
      <c r="E11" s="518">
        <v>8555</v>
      </c>
      <c r="F11" s="518">
        <v>8609</v>
      </c>
      <c r="G11" s="518">
        <v>8067</v>
      </c>
      <c r="H11" s="518">
        <v>7545</v>
      </c>
      <c r="I11" s="518">
        <v>7484</v>
      </c>
      <c r="J11" s="518">
        <v>7789</v>
      </c>
      <c r="K11" s="518">
        <v>7220</v>
      </c>
      <c r="L11" s="518">
        <v>7195</v>
      </c>
      <c r="M11" s="518">
        <v>7184</v>
      </c>
      <c r="N11" s="518">
        <v>7100</v>
      </c>
      <c r="O11" s="518">
        <v>7218</v>
      </c>
      <c r="P11" s="518">
        <v>7610</v>
      </c>
    </row>
    <row r="12" spans="2:16" s="46" customFormat="1" ht="14.25">
      <c r="B12" s="108"/>
      <c r="C12" s="1"/>
      <c r="D12" s="519"/>
      <c r="E12" s="519"/>
      <c r="F12" s="519"/>
      <c r="G12" s="519"/>
      <c r="H12" s="519"/>
      <c r="I12" s="519"/>
      <c r="J12" s="519"/>
      <c r="K12" s="519"/>
      <c r="L12" s="519"/>
      <c r="M12" s="519"/>
      <c r="N12" s="519"/>
      <c r="O12" s="519"/>
      <c r="P12" s="519"/>
    </row>
    <row r="13" spans="2:16" s="46" customFormat="1" ht="14.25">
      <c r="B13" s="57" t="s">
        <v>118</v>
      </c>
      <c r="C13" s="243"/>
      <c r="D13" s="520"/>
      <c r="E13" s="520"/>
      <c r="F13" s="520"/>
      <c r="G13" s="520"/>
      <c r="H13" s="520"/>
      <c r="I13" s="520"/>
      <c r="J13" s="520"/>
      <c r="K13" s="520"/>
      <c r="L13" s="520"/>
      <c r="M13" s="520"/>
      <c r="N13" s="520"/>
      <c r="O13" s="520"/>
      <c r="P13" s="520"/>
    </row>
    <row r="14" spans="2:16" s="46" customFormat="1" ht="14.25">
      <c r="B14" s="97" t="s">
        <v>119</v>
      </c>
      <c r="C14" s="430"/>
      <c r="D14" s="521">
        <v>2977</v>
      </c>
      <c r="E14" s="521">
        <v>3599</v>
      </c>
      <c r="F14" s="521">
        <v>3701</v>
      </c>
      <c r="G14" s="521">
        <v>3456</v>
      </c>
      <c r="H14" s="521">
        <v>3240</v>
      </c>
      <c r="I14" s="521">
        <v>3247</v>
      </c>
      <c r="J14" s="521">
        <v>3441</v>
      </c>
      <c r="K14" s="521">
        <v>3172</v>
      </c>
      <c r="L14" s="521">
        <v>3164</v>
      </c>
      <c r="M14" s="521">
        <v>3201</v>
      </c>
      <c r="N14" s="521">
        <v>3209</v>
      </c>
      <c r="O14" s="521">
        <v>3303</v>
      </c>
      <c r="P14" s="521">
        <v>3588</v>
      </c>
    </row>
    <row r="15" spans="2:16" s="46" customFormat="1" ht="14.25">
      <c r="B15" s="100" t="s">
        <v>120</v>
      </c>
      <c r="C15" s="439"/>
      <c r="D15" s="522">
        <v>4746</v>
      </c>
      <c r="E15" s="522">
        <v>4957</v>
      </c>
      <c r="F15" s="522">
        <v>4908</v>
      </c>
      <c r="G15" s="522">
        <v>4611</v>
      </c>
      <c r="H15" s="522">
        <v>4305</v>
      </c>
      <c r="I15" s="522">
        <v>4238</v>
      </c>
      <c r="J15" s="522">
        <v>4347</v>
      </c>
      <c r="K15" s="522">
        <v>4048</v>
      </c>
      <c r="L15" s="522">
        <v>4031</v>
      </c>
      <c r="M15" s="522">
        <v>3983</v>
      </c>
      <c r="N15" s="522">
        <v>3891</v>
      </c>
      <c r="O15" s="522">
        <v>3916</v>
      </c>
      <c r="P15" s="522">
        <v>4022</v>
      </c>
    </row>
    <row r="16" spans="2:16" s="46" customFormat="1" ht="13.15" customHeight="1">
      <c r="B16" s="1"/>
      <c r="C16" s="1"/>
      <c r="D16" s="45"/>
      <c r="E16" s="45"/>
      <c r="F16" s="45"/>
      <c r="G16" s="45"/>
      <c r="H16" s="45"/>
      <c r="I16" s="45"/>
      <c r="J16" s="45"/>
      <c r="K16" s="45"/>
      <c r="L16" s="45"/>
      <c r="M16" s="45"/>
      <c r="N16" s="45"/>
      <c r="O16" s="45"/>
      <c r="P16" s="45"/>
    </row>
    <row r="17" spans="2:16" s="46" customFormat="1" ht="15" customHeight="1">
      <c r="B17" s="523" t="s">
        <v>575</v>
      </c>
      <c r="C17" s="524"/>
      <c r="D17" s="45"/>
      <c r="E17" s="45"/>
      <c r="F17" s="45"/>
      <c r="G17" s="45"/>
      <c r="H17" s="45"/>
      <c r="I17" s="45"/>
      <c r="J17" s="45"/>
      <c r="K17" s="45"/>
      <c r="L17" s="45"/>
      <c r="M17" s="45"/>
      <c r="N17" s="45"/>
      <c r="O17" s="45"/>
      <c r="P17" s="45"/>
    </row>
    <row r="18" spans="2:16" s="46" customFormat="1" ht="14.25">
      <c r="B18" s="34"/>
      <c r="C18" s="1"/>
      <c r="D18" s="45"/>
      <c r="E18" s="45"/>
      <c r="F18" s="45"/>
      <c r="G18" s="45"/>
      <c r="H18" s="45"/>
      <c r="I18" s="45"/>
      <c r="J18" s="45"/>
      <c r="K18" s="45"/>
      <c r="L18" s="45"/>
      <c r="M18" s="45"/>
      <c r="N18" s="45"/>
      <c r="O18" s="45"/>
      <c r="P18" s="45"/>
    </row>
    <row r="19" spans="2:16" s="46" customFormat="1" ht="14.25">
      <c r="B19" s="234" t="s">
        <v>117</v>
      </c>
      <c r="C19" s="517"/>
      <c r="D19" s="525">
        <v>0.16314933350233432</v>
      </c>
      <c r="E19" s="525">
        <v>0.17039117272147866</v>
      </c>
      <c r="F19" s="525">
        <v>0.17220066407968956</v>
      </c>
      <c r="G19" s="525">
        <v>0.16266080574263014</v>
      </c>
      <c r="H19" s="525">
        <v>0.15243348081701921</v>
      </c>
      <c r="I19" s="525">
        <v>0.15139684016749944</v>
      </c>
      <c r="J19" s="525">
        <v>0.15745214174533545</v>
      </c>
      <c r="K19" s="525">
        <v>0.14894889938728778</v>
      </c>
      <c r="L19" s="525">
        <v>0.1480513601382773</v>
      </c>
      <c r="M19" s="525">
        <v>0.14749117188141578</v>
      </c>
      <c r="N19" s="525">
        <v>0.14544709617945303</v>
      </c>
      <c r="O19" s="525">
        <v>0.14699999999999999</v>
      </c>
      <c r="P19" s="525">
        <v>0.152</v>
      </c>
    </row>
    <row r="20" spans="2:16" s="46" customFormat="1" ht="14.25">
      <c r="B20" s="108"/>
      <c r="C20" s="1"/>
      <c r="D20" s="526"/>
      <c r="E20" s="526"/>
      <c r="F20" s="526"/>
      <c r="G20" s="526"/>
      <c r="H20" s="526"/>
      <c r="I20" s="526"/>
      <c r="J20" s="526"/>
      <c r="K20" s="526"/>
      <c r="L20" s="526"/>
      <c r="M20" s="526"/>
      <c r="N20" s="526"/>
      <c r="O20" s="526"/>
      <c r="P20" s="526"/>
    </row>
    <row r="21" spans="2:16" s="46" customFormat="1" ht="24.4" customHeight="1">
      <c r="B21" s="57" t="s">
        <v>118</v>
      </c>
      <c r="C21" s="243"/>
      <c r="D21" s="527"/>
      <c r="E21" s="527"/>
      <c r="F21" s="527"/>
      <c r="G21" s="527"/>
      <c r="H21" s="527"/>
      <c r="I21" s="527"/>
      <c r="J21" s="527"/>
      <c r="K21" s="527"/>
      <c r="L21" s="527"/>
      <c r="M21" s="527"/>
      <c r="N21" s="527"/>
      <c r="O21" s="527"/>
      <c r="P21" s="527"/>
    </row>
    <row r="22" spans="2:16" s="46" customFormat="1" ht="12.75" customHeight="1">
      <c r="B22" s="97" t="s">
        <v>119</v>
      </c>
      <c r="C22" s="430"/>
      <c r="D22" s="60">
        <v>0.12405717381339335</v>
      </c>
      <c r="E22" s="60">
        <v>0.14237677031410712</v>
      </c>
      <c r="F22" s="60">
        <v>0.14687673624890865</v>
      </c>
      <c r="G22" s="60">
        <v>0.1385225860755942</v>
      </c>
      <c r="H22" s="60">
        <v>0.13005780346820808</v>
      </c>
      <c r="I22" s="60">
        <v>0.13046972314863181</v>
      </c>
      <c r="J22" s="60">
        <v>0.1381761233586315</v>
      </c>
      <c r="K22" s="60">
        <v>0.1306532663316583</v>
      </c>
      <c r="L22" s="60">
        <v>0.1298903895890636</v>
      </c>
      <c r="M22" s="60">
        <v>0.13105961349492304</v>
      </c>
      <c r="N22" s="60">
        <v>0.13086208302748553</v>
      </c>
      <c r="O22" s="60">
        <v>0.13400000000000001</v>
      </c>
      <c r="P22" s="60">
        <v>0.14199999999999999</v>
      </c>
    </row>
    <row r="23" spans="2:16" s="46" customFormat="1" ht="14.25">
      <c r="B23" s="100" t="s">
        <v>120</v>
      </c>
      <c r="C23" s="439"/>
      <c r="D23" s="64">
        <v>0.20334190231362467</v>
      </c>
      <c r="E23" s="64">
        <v>0.19882876739801852</v>
      </c>
      <c r="F23" s="64">
        <v>0.19792716860910595</v>
      </c>
      <c r="G23" s="64">
        <v>0.18708918282885661</v>
      </c>
      <c r="H23" s="64">
        <v>0.17510677242220865</v>
      </c>
      <c r="I23" s="64">
        <v>0.17266245671216135</v>
      </c>
      <c r="J23" s="64">
        <v>0.17695188471871692</v>
      </c>
      <c r="K23" s="64">
        <v>0.16730729489563959</v>
      </c>
      <c r="L23" s="64">
        <v>0.16630910141100752</v>
      </c>
      <c r="M23" s="64">
        <v>0.16402421447102911</v>
      </c>
      <c r="N23" s="64">
        <v>0.16016959617996954</v>
      </c>
      <c r="O23" s="64">
        <v>0.16016959617996954</v>
      </c>
      <c r="P23" s="64">
        <v>0.16300000000000001</v>
      </c>
    </row>
    <row r="24" spans="2:16" s="46" customFormat="1" ht="14.25">
      <c r="B24" s="95"/>
      <c r="C24" s="243"/>
      <c r="D24" s="62"/>
      <c r="E24" s="62"/>
      <c r="F24" s="62"/>
      <c r="G24" s="62"/>
      <c r="H24" s="62"/>
      <c r="I24" s="62"/>
      <c r="J24" s="62"/>
      <c r="K24" s="62"/>
      <c r="L24" s="62"/>
      <c r="M24" s="62"/>
      <c r="N24" s="62"/>
      <c r="O24" s="62"/>
      <c r="P24" s="62"/>
    </row>
    <row r="25" spans="2:16" s="46" customFormat="1" ht="25.5" customHeight="1">
      <c r="B25" s="528" t="s">
        <v>576</v>
      </c>
      <c r="C25" s="528"/>
      <c r="D25" s="528"/>
      <c r="E25" s="528"/>
      <c r="F25" s="528"/>
      <c r="G25" s="528"/>
      <c r="H25" s="528"/>
      <c r="I25" s="528"/>
      <c r="J25" s="528"/>
      <c r="K25" s="528"/>
      <c r="L25" s="528"/>
      <c r="M25" s="528"/>
      <c r="N25" s="528"/>
      <c r="O25" s="528"/>
      <c r="P25" s="514"/>
    </row>
    <row r="26" spans="2:16" s="46" customFormat="1" ht="12.75">
      <c r="B26" s="529" t="s">
        <v>577</v>
      </c>
      <c r="C26" s="45"/>
      <c r="D26" s="45"/>
      <c r="E26" s="45"/>
      <c r="F26" s="45"/>
      <c r="G26" s="45"/>
      <c r="H26" s="45"/>
      <c r="I26" s="45"/>
      <c r="J26" s="45"/>
      <c r="K26" s="45"/>
      <c r="L26" s="45"/>
      <c r="M26" s="45"/>
      <c r="N26" s="45"/>
      <c r="O26" s="514"/>
      <c r="P26" s="514"/>
    </row>
    <row r="27" spans="2:16" s="46" customFormat="1" ht="25.5" customHeight="1">
      <c r="B27" s="528" t="s">
        <v>578</v>
      </c>
      <c r="C27" s="528"/>
      <c r="D27" s="528"/>
      <c r="E27" s="528"/>
      <c r="F27" s="528"/>
      <c r="G27" s="528"/>
      <c r="H27" s="528"/>
      <c r="I27" s="528"/>
      <c r="J27" s="528"/>
      <c r="K27" s="528"/>
      <c r="L27" s="528"/>
      <c r="M27" s="528"/>
      <c r="N27" s="528"/>
      <c r="O27" s="528"/>
      <c r="P27" s="514"/>
    </row>
    <row r="28" spans="2:16" s="46" customFormat="1" ht="12.75">
      <c r="B28" s="530"/>
      <c r="C28" s="45"/>
      <c r="D28" s="45"/>
      <c r="E28" s="45"/>
      <c r="F28" s="45"/>
      <c r="G28" s="45"/>
      <c r="H28" s="45"/>
      <c r="I28" s="45"/>
      <c r="J28" s="45"/>
      <c r="K28" s="45"/>
      <c r="L28" s="45"/>
      <c r="M28" s="45"/>
      <c r="N28" s="45"/>
      <c r="O28" s="514"/>
      <c r="P28" s="514"/>
    </row>
    <row r="29" spans="2:16" s="46" customFormat="1" ht="12.75">
      <c r="B29" s="529" t="s">
        <v>158</v>
      </c>
      <c r="C29" s="45"/>
      <c r="D29" s="45"/>
      <c r="E29" s="45"/>
      <c r="F29" s="45"/>
      <c r="G29" s="45"/>
      <c r="H29" s="45"/>
      <c r="I29" s="45"/>
      <c r="J29" s="45"/>
      <c r="K29" s="45"/>
      <c r="L29" s="45"/>
      <c r="M29" s="45"/>
      <c r="N29" s="45"/>
      <c r="O29" s="514"/>
      <c r="P29" s="514"/>
    </row>
    <row r="30" spans="2:16" s="46" customFormat="1" ht="12.75">
      <c r="B30" s="45"/>
      <c r="C30" s="45"/>
      <c r="D30" s="45"/>
      <c r="E30" s="45"/>
      <c r="F30" s="45"/>
      <c r="G30" s="45"/>
      <c r="H30" s="45"/>
      <c r="I30" s="45"/>
      <c r="J30" s="45"/>
      <c r="K30" s="45"/>
      <c r="L30" s="45"/>
      <c r="M30" s="45"/>
      <c r="N30" s="45"/>
      <c r="O30" s="514"/>
      <c r="P30" s="514"/>
    </row>
    <row r="31" spans="2:16" s="46" customFormat="1" ht="12.75">
      <c r="B31" s="45"/>
      <c r="C31" s="45"/>
      <c r="D31" s="45"/>
      <c r="E31" s="45"/>
      <c r="F31" s="45"/>
      <c r="G31" s="45"/>
      <c r="H31" s="45"/>
      <c r="I31" s="45"/>
      <c r="J31" s="45"/>
      <c r="K31" s="45"/>
      <c r="L31" s="45"/>
      <c r="M31" s="45"/>
      <c r="N31" s="45"/>
      <c r="O31" s="514"/>
      <c r="P31" s="514"/>
    </row>
  </sheetData>
  <mergeCells count="2">
    <mergeCell ref="B25:O25"/>
    <mergeCell ref="B27:O27"/>
  </mergeCells>
  <pageMargins left="0.70866141732283472" right="0.70866141732283472" top="0.78740157480314965" bottom="0.78740157480314965" header="0.31496062992125984" footer="0.31496062992125984"/>
  <pageSetup paperSize="9"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theme="7" tint="0.39997558519241921"/>
  </sheetPr>
  <dimension ref="A2:K49"/>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2" spans="1:11" s="38" customFormat="1" ht="26.85" customHeight="1">
      <c r="A2" s="34"/>
      <c r="B2" s="531" t="s">
        <v>68</v>
      </c>
      <c r="C2" s="36" t="s">
        <v>69</v>
      </c>
      <c r="D2" s="37"/>
      <c r="E2" s="37"/>
      <c r="F2" s="37"/>
      <c r="G2" s="37"/>
      <c r="H2" s="37"/>
      <c r="I2" s="37"/>
      <c r="J2" s="37"/>
      <c r="K2" s="37"/>
    </row>
    <row r="3" spans="1:11" ht="13.35" customHeight="1">
      <c r="A3" s="1"/>
      <c r="B3" s="1"/>
      <c r="C3" s="1"/>
      <c r="D3" s="1"/>
      <c r="E3" s="1"/>
      <c r="F3" s="1"/>
      <c r="G3" s="1"/>
      <c r="H3" s="1"/>
      <c r="I3" s="1"/>
      <c r="J3" s="1"/>
      <c r="K3" s="1"/>
    </row>
    <row r="4" spans="1:11" ht="15" customHeight="1">
      <c r="A4" s="1"/>
      <c r="B4" s="532" t="s">
        <v>579</v>
      </c>
      <c r="C4" s="532"/>
      <c r="D4" s="532"/>
      <c r="E4" s="532"/>
      <c r="F4" s="532"/>
      <c r="G4" s="532"/>
      <c r="H4" s="532"/>
      <c r="I4" s="532"/>
      <c r="J4" s="1"/>
    </row>
    <row r="5" spans="1:11" ht="13.35" customHeight="1">
      <c r="A5" s="1"/>
      <c r="B5" s="1"/>
      <c r="C5" s="1"/>
      <c r="D5" s="1"/>
      <c r="E5" s="1"/>
      <c r="F5" s="1"/>
      <c r="G5" s="1"/>
      <c r="H5" s="1"/>
      <c r="I5" s="1"/>
      <c r="J5" s="1"/>
      <c r="K5" s="1"/>
    </row>
    <row r="6" spans="1:11" s="46" customFormat="1" ht="14.65" customHeight="1">
      <c r="A6" s="42"/>
      <c r="B6" s="42"/>
      <c r="C6" s="42"/>
      <c r="D6" s="533" t="s">
        <v>377</v>
      </c>
      <c r="E6" s="534"/>
      <c r="F6" s="534"/>
      <c r="G6" s="534"/>
      <c r="H6" s="534"/>
      <c r="I6" s="534"/>
      <c r="J6" s="534"/>
      <c r="K6" s="535"/>
    </row>
    <row r="7" spans="1:11" s="46" customFormat="1" ht="12.75">
      <c r="A7" s="42"/>
      <c r="B7" s="357" t="s">
        <v>313</v>
      </c>
      <c r="C7" s="47"/>
      <c r="D7" s="536">
        <v>2008</v>
      </c>
      <c r="E7" s="536">
        <v>2009</v>
      </c>
      <c r="F7" s="536">
        <v>2010</v>
      </c>
      <c r="G7" s="536">
        <v>2011</v>
      </c>
      <c r="H7" s="536">
        <v>2012</v>
      </c>
      <c r="I7" s="536">
        <v>2013</v>
      </c>
      <c r="J7" s="536">
        <v>2014</v>
      </c>
      <c r="K7" s="536">
        <v>2015</v>
      </c>
    </row>
    <row r="8" spans="1:11" s="46" customFormat="1" ht="12.75">
      <c r="A8" s="45"/>
      <c r="B8" s="55"/>
      <c r="C8" s="129"/>
      <c r="D8" s="130"/>
      <c r="E8" s="130"/>
      <c r="F8" s="45"/>
      <c r="G8" s="45"/>
      <c r="H8" s="45"/>
      <c r="I8" s="45"/>
      <c r="J8" s="45"/>
      <c r="K8" s="45"/>
    </row>
    <row r="9" spans="1:11" s="46" customFormat="1" ht="12.75">
      <c r="A9" s="45"/>
      <c r="B9" s="78" t="s">
        <v>117</v>
      </c>
      <c r="C9" s="84"/>
      <c r="D9" s="131">
        <v>7.5999999999999998E-2</v>
      </c>
      <c r="E9" s="131">
        <v>7.4999999999999997E-2</v>
      </c>
      <c r="F9" s="131">
        <v>7.0000000000000007E-2</v>
      </c>
      <c r="G9" s="131">
        <v>7.0000000000000007E-2</v>
      </c>
      <c r="H9" s="131">
        <v>7.6999999999999999E-2</v>
      </c>
      <c r="I9" s="131">
        <v>0.08</v>
      </c>
      <c r="J9" s="131">
        <v>7.9000000000000001E-2</v>
      </c>
      <c r="K9" s="131">
        <v>7.1999999999999995E-2</v>
      </c>
    </row>
    <row r="10" spans="1:11" s="46" customFormat="1" ht="12.75">
      <c r="A10" s="45"/>
      <c r="B10" s="57"/>
      <c r="C10" s="86"/>
      <c r="D10" s="132"/>
      <c r="E10" s="132"/>
      <c r="F10" s="132"/>
      <c r="G10" s="132"/>
      <c r="H10" s="132"/>
      <c r="I10" s="132"/>
      <c r="J10" s="132"/>
      <c r="K10" s="132"/>
    </row>
    <row r="11" spans="1:11" s="46" customFormat="1" ht="12.75">
      <c r="A11" s="45"/>
      <c r="B11" s="57" t="s">
        <v>118</v>
      </c>
      <c r="C11" s="86"/>
      <c r="D11" s="132"/>
      <c r="E11" s="132"/>
      <c r="F11" s="132"/>
      <c r="G11" s="132"/>
      <c r="H11" s="132"/>
      <c r="I11" s="132"/>
      <c r="J11" s="132"/>
      <c r="K11" s="132"/>
    </row>
    <row r="12" spans="1:11" s="46" customFormat="1" ht="12.75">
      <c r="A12" s="45"/>
      <c r="B12" s="89" t="s">
        <v>119</v>
      </c>
      <c r="C12" s="90"/>
      <c r="D12" s="133">
        <v>8.2000000000000003E-2</v>
      </c>
      <c r="E12" s="133">
        <v>8.1000000000000003E-2</v>
      </c>
      <c r="F12" s="133">
        <v>7.4999999999999997E-2</v>
      </c>
      <c r="G12" s="133">
        <v>7.8E-2</v>
      </c>
      <c r="H12" s="133">
        <v>8.5000000000000006E-2</v>
      </c>
      <c r="I12" s="133">
        <v>8.6999999999999994E-2</v>
      </c>
      <c r="J12" s="133">
        <v>8.4000000000000005E-2</v>
      </c>
      <c r="K12" s="133">
        <v>7.8E-2</v>
      </c>
    </row>
    <row r="13" spans="1:11" s="46" customFormat="1" ht="12.75">
      <c r="A13" s="45"/>
      <c r="B13" s="92" t="s">
        <v>120</v>
      </c>
      <c r="C13" s="93"/>
      <c r="D13" s="134">
        <v>6.9000000000000006E-2</v>
      </c>
      <c r="E13" s="134">
        <v>6.9000000000000006E-2</v>
      </c>
      <c r="F13" s="134">
        <v>6.4000000000000001E-2</v>
      </c>
      <c r="G13" s="134">
        <v>6.4000000000000001E-2</v>
      </c>
      <c r="H13" s="134">
        <v>7.0000000000000007E-2</v>
      </c>
      <c r="I13" s="134">
        <v>7.1999999999999995E-2</v>
      </c>
      <c r="J13" s="134">
        <v>7.3999999999999996E-2</v>
      </c>
      <c r="K13" s="134">
        <v>6.7000000000000004E-2</v>
      </c>
    </row>
    <row r="14" spans="1:11" s="46" customFormat="1" ht="12.75">
      <c r="A14" s="45"/>
      <c r="B14" s="135"/>
      <c r="C14" s="86"/>
      <c r="D14" s="132"/>
      <c r="E14" s="132"/>
      <c r="F14" s="132"/>
      <c r="G14" s="132"/>
      <c r="H14" s="132"/>
      <c r="I14" s="132"/>
      <c r="J14" s="132"/>
      <c r="K14" s="132"/>
    </row>
    <row r="15" spans="1:11" s="46" customFormat="1" ht="12.75">
      <c r="A15" s="45"/>
      <c r="B15" s="57" t="s">
        <v>121</v>
      </c>
      <c r="C15" s="86"/>
      <c r="D15" s="132"/>
      <c r="E15" s="132"/>
      <c r="F15" s="132"/>
      <c r="G15" s="132"/>
      <c r="H15" s="132"/>
      <c r="I15" s="132"/>
      <c r="J15" s="132"/>
      <c r="K15" s="132"/>
    </row>
    <row r="16" spans="1:11" s="46" customFormat="1" ht="12.75">
      <c r="A16" s="45"/>
      <c r="B16" s="89" t="s">
        <v>122</v>
      </c>
      <c r="C16" s="90"/>
      <c r="D16" s="133">
        <v>0.05</v>
      </c>
      <c r="E16" s="133">
        <v>4.1000000000000002E-2</v>
      </c>
      <c r="F16" s="133">
        <v>0.04</v>
      </c>
      <c r="G16" s="133">
        <v>0.05</v>
      </c>
      <c r="H16" s="133">
        <v>5.8999999999999997E-2</v>
      </c>
      <c r="I16" s="133">
        <v>5.8999999999999997E-2</v>
      </c>
      <c r="J16" s="133">
        <v>6.0999999999999999E-2</v>
      </c>
      <c r="K16" s="133">
        <v>5.0999999999999997E-2</v>
      </c>
    </row>
    <row r="17" spans="1:11" s="46" customFormat="1" ht="12.75">
      <c r="A17" s="45"/>
      <c r="B17" s="135" t="s">
        <v>123</v>
      </c>
      <c r="C17" s="86"/>
      <c r="D17" s="132">
        <v>4.4999999999999998E-2</v>
      </c>
      <c r="E17" s="132">
        <v>4.2000000000000003E-2</v>
      </c>
      <c r="F17" s="132">
        <v>4.2000000000000003E-2</v>
      </c>
      <c r="G17" s="132">
        <v>4.1000000000000002E-2</v>
      </c>
      <c r="H17" s="132">
        <v>5.5E-2</v>
      </c>
      <c r="I17" s="132">
        <v>6.0999999999999999E-2</v>
      </c>
      <c r="J17" s="132">
        <v>5.5E-2</v>
      </c>
      <c r="K17" s="132">
        <v>4.5999999999999999E-2</v>
      </c>
    </row>
    <row r="18" spans="1:11" s="46" customFormat="1" ht="12.75">
      <c r="A18" s="45"/>
      <c r="B18" s="135" t="s">
        <v>124</v>
      </c>
      <c r="C18" s="86"/>
      <c r="D18" s="132">
        <v>9.6000000000000002E-2</v>
      </c>
      <c r="E18" s="132">
        <v>9.1999999999999998E-2</v>
      </c>
      <c r="F18" s="132">
        <v>8.3000000000000004E-2</v>
      </c>
      <c r="G18" s="132">
        <v>8.1000000000000003E-2</v>
      </c>
      <c r="H18" s="132">
        <v>8.5999999999999993E-2</v>
      </c>
      <c r="I18" s="132">
        <v>9.1999999999999998E-2</v>
      </c>
      <c r="J18" s="132">
        <v>9.2999999999999999E-2</v>
      </c>
      <c r="K18" s="132">
        <v>7.6999999999999999E-2</v>
      </c>
    </row>
    <row r="19" spans="1:11" s="46" customFormat="1" ht="12.75">
      <c r="A19" s="45"/>
      <c r="B19" s="135" t="s">
        <v>125</v>
      </c>
      <c r="C19" s="86"/>
      <c r="D19" s="132">
        <v>0.104</v>
      </c>
      <c r="E19" s="132">
        <v>0.11</v>
      </c>
      <c r="F19" s="132">
        <v>9.8000000000000004E-2</v>
      </c>
      <c r="G19" s="132">
        <v>9.5000000000000001E-2</v>
      </c>
      <c r="H19" s="132">
        <v>0.104</v>
      </c>
      <c r="I19" s="132">
        <v>0.109</v>
      </c>
      <c r="J19" s="132">
        <v>0.109</v>
      </c>
      <c r="K19" s="132">
        <v>0.113</v>
      </c>
    </row>
    <row r="20" spans="1:11" s="46" customFormat="1" ht="12.75">
      <c r="A20" s="45"/>
      <c r="B20" s="92" t="s">
        <v>126</v>
      </c>
      <c r="C20" s="93"/>
      <c r="D20" s="134">
        <v>4.7E-2</v>
      </c>
      <c r="E20" s="134">
        <v>5.0999999999999997E-2</v>
      </c>
      <c r="F20" s="134">
        <v>5.2999999999999999E-2</v>
      </c>
      <c r="G20" s="134">
        <v>5.5E-2</v>
      </c>
      <c r="H20" s="134">
        <v>5.7000000000000002E-2</v>
      </c>
      <c r="I20" s="134">
        <v>5.3999999999999999E-2</v>
      </c>
      <c r="J20" s="134">
        <v>4.7E-2</v>
      </c>
      <c r="K20" s="134">
        <v>4.3999999999999997E-2</v>
      </c>
    </row>
    <row r="21" spans="1:11" s="46" customFormat="1" ht="12.75">
      <c r="A21" s="45"/>
      <c r="B21" s="135"/>
      <c r="C21" s="86"/>
      <c r="D21" s="132"/>
      <c r="E21" s="132"/>
      <c r="F21" s="132"/>
      <c r="G21" s="132"/>
      <c r="H21" s="132"/>
      <c r="I21" s="132"/>
      <c r="J21" s="132"/>
      <c r="K21" s="132"/>
    </row>
    <row r="22" spans="1:11" s="46" customFormat="1" ht="12.75">
      <c r="A22" s="45"/>
      <c r="B22" s="57" t="s">
        <v>137</v>
      </c>
      <c r="C22" s="86"/>
      <c r="D22" s="132"/>
      <c r="E22" s="132"/>
      <c r="F22" s="132"/>
      <c r="G22" s="132"/>
      <c r="H22" s="132"/>
      <c r="I22" s="132"/>
      <c r="J22" s="132"/>
      <c r="K22" s="132"/>
    </row>
    <row r="23" spans="1:11" s="46" customFormat="1" ht="12.75">
      <c r="A23" s="45"/>
      <c r="B23" s="89" t="s">
        <v>138</v>
      </c>
      <c r="C23" s="90"/>
      <c r="D23" s="133">
        <v>5.0999999999999997E-2</v>
      </c>
      <c r="E23" s="133">
        <v>5.8000000000000003E-2</v>
      </c>
      <c r="F23" s="133">
        <v>4.7E-2</v>
      </c>
      <c r="G23" s="133">
        <v>4.7E-2</v>
      </c>
      <c r="H23" s="133">
        <v>5.0999999999999997E-2</v>
      </c>
      <c r="I23" s="133">
        <v>0.05</v>
      </c>
      <c r="J23" s="133">
        <v>5.2999999999999999E-2</v>
      </c>
      <c r="K23" s="133">
        <v>4.8000000000000001E-2</v>
      </c>
    </row>
    <row r="24" spans="1:11" s="46" customFormat="1" ht="12.75">
      <c r="A24" s="45"/>
      <c r="B24" s="135" t="s">
        <v>139</v>
      </c>
      <c r="C24" s="86"/>
      <c r="D24" s="132">
        <v>5.0000000000000001E-3</v>
      </c>
      <c r="E24" s="132">
        <v>0</v>
      </c>
      <c r="F24" s="132">
        <v>8.0000000000000002E-3</v>
      </c>
      <c r="G24" s="132">
        <v>0.01</v>
      </c>
      <c r="H24" s="132">
        <v>2.3E-2</v>
      </c>
      <c r="I24" s="132">
        <v>0.03</v>
      </c>
      <c r="J24" s="132">
        <v>1.7999999999999999E-2</v>
      </c>
      <c r="K24" s="132">
        <v>2.4E-2</v>
      </c>
    </row>
    <row r="25" spans="1:11" s="46" customFormat="1" ht="12.75">
      <c r="A25" s="45"/>
      <c r="B25" s="135" t="s">
        <v>141</v>
      </c>
      <c r="C25" s="86"/>
      <c r="D25" s="132">
        <v>7.5999999999999998E-2</v>
      </c>
      <c r="E25" s="132">
        <v>0.08</v>
      </c>
      <c r="F25" s="132">
        <v>7.2999999999999995E-2</v>
      </c>
      <c r="G25" s="132">
        <v>9.1999999999999998E-2</v>
      </c>
      <c r="H25" s="132">
        <v>7.3999999999999996E-2</v>
      </c>
      <c r="I25" s="132">
        <v>0.08</v>
      </c>
      <c r="J25" s="132">
        <v>9.4E-2</v>
      </c>
      <c r="K25" s="132">
        <v>8.4000000000000005E-2</v>
      </c>
    </row>
    <row r="26" spans="1:11" s="46" customFormat="1" ht="12.75">
      <c r="A26" s="45"/>
      <c r="B26" s="135" t="s">
        <v>142</v>
      </c>
      <c r="C26" s="86"/>
      <c r="D26" s="132">
        <v>6.7000000000000004E-2</v>
      </c>
      <c r="E26" s="132">
        <v>5.6000000000000001E-2</v>
      </c>
      <c r="F26" s="132">
        <v>5.6000000000000001E-2</v>
      </c>
      <c r="G26" s="132">
        <v>5.8000000000000003E-2</v>
      </c>
      <c r="H26" s="132">
        <v>7.0999999999999994E-2</v>
      </c>
      <c r="I26" s="132">
        <v>6.8000000000000005E-2</v>
      </c>
      <c r="J26" s="132">
        <v>6.4000000000000001E-2</v>
      </c>
      <c r="K26" s="132">
        <v>0.05</v>
      </c>
    </row>
    <row r="27" spans="1:11" s="46" customFormat="1" ht="12.75">
      <c r="A27" s="45"/>
      <c r="B27" s="92" t="s">
        <v>143</v>
      </c>
      <c r="C27" s="93"/>
      <c r="D27" s="134">
        <v>4.3999999999999997E-2</v>
      </c>
      <c r="E27" s="134">
        <v>3.5000000000000003E-2</v>
      </c>
      <c r="F27" s="134">
        <v>3.2000000000000001E-2</v>
      </c>
      <c r="G27" s="134">
        <v>3.2000000000000001E-2</v>
      </c>
      <c r="H27" s="134">
        <v>4.8000000000000001E-2</v>
      </c>
      <c r="I27" s="134">
        <v>0.06</v>
      </c>
      <c r="J27" s="134">
        <v>0.08</v>
      </c>
      <c r="K27" s="134">
        <v>0.06</v>
      </c>
    </row>
    <row r="28" spans="1:11" s="46" customFormat="1" ht="12.75">
      <c r="A28" s="45"/>
      <c r="B28" s="135"/>
      <c r="C28" s="86"/>
      <c r="D28" s="132"/>
      <c r="E28" s="132"/>
      <c r="F28" s="132"/>
      <c r="G28" s="132"/>
      <c r="H28" s="132"/>
      <c r="I28" s="132"/>
      <c r="J28" s="132"/>
      <c r="K28" s="132"/>
    </row>
    <row r="29" spans="1:11" s="46" customFormat="1" ht="12.75">
      <c r="A29" s="45"/>
      <c r="B29" s="57" t="s">
        <v>230</v>
      </c>
      <c r="C29" s="86"/>
      <c r="D29" s="132"/>
      <c r="E29" s="132"/>
      <c r="F29" s="132"/>
      <c r="G29" s="132"/>
      <c r="H29" s="132"/>
      <c r="I29" s="132"/>
      <c r="J29" s="132"/>
      <c r="K29" s="132"/>
    </row>
    <row r="30" spans="1:11" s="46" customFormat="1" ht="12.75">
      <c r="A30" s="45"/>
      <c r="B30" s="89" t="s">
        <v>231</v>
      </c>
      <c r="C30" s="90"/>
      <c r="D30" s="133">
        <v>0.11899999999999999</v>
      </c>
      <c r="E30" s="133">
        <v>0.11799999999999999</v>
      </c>
      <c r="F30" s="133">
        <v>0.107</v>
      </c>
      <c r="G30" s="133">
        <v>0.10100000000000001</v>
      </c>
      <c r="H30" s="133">
        <v>0.111</v>
      </c>
      <c r="I30" s="133">
        <v>0.11600000000000001</v>
      </c>
      <c r="J30" s="133">
        <v>0.114</v>
      </c>
      <c r="K30" s="133">
        <v>0.106</v>
      </c>
    </row>
    <row r="31" spans="1:11" s="46" customFormat="1" ht="12.75">
      <c r="A31" s="45"/>
      <c r="B31" s="135" t="s">
        <v>232</v>
      </c>
      <c r="C31" s="86"/>
      <c r="D31" s="132">
        <v>0.01</v>
      </c>
      <c r="E31" s="132">
        <v>8.0000000000000002E-3</v>
      </c>
      <c r="F31" s="132">
        <v>8.9999999999999993E-3</v>
      </c>
      <c r="G31" s="132">
        <v>7.0000000000000001E-3</v>
      </c>
      <c r="H31" s="132">
        <v>2.8000000000000001E-2</v>
      </c>
      <c r="I31" s="132">
        <v>3.3000000000000002E-2</v>
      </c>
      <c r="J31" s="132">
        <v>3.4000000000000002E-2</v>
      </c>
      <c r="K31" s="132">
        <v>2.5999999999999999E-2</v>
      </c>
    </row>
    <row r="32" spans="1:11" s="46" customFormat="1" ht="12.75">
      <c r="A32" s="45"/>
      <c r="B32" s="92" t="s">
        <v>233</v>
      </c>
      <c r="C32" s="93"/>
      <c r="D32" s="134">
        <v>4.2000000000000003E-2</v>
      </c>
      <c r="E32" s="134">
        <v>4.5999999999999999E-2</v>
      </c>
      <c r="F32" s="134">
        <v>4.8000000000000001E-2</v>
      </c>
      <c r="G32" s="134">
        <v>4.9000000000000002E-2</v>
      </c>
      <c r="H32" s="134">
        <v>5.6000000000000001E-2</v>
      </c>
      <c r="I32" s="134">
        <v>5.2999999999999999E-2</v>
      </c>
      <c r="J32" s="134">
        <v>4.5999999999999999E-2</v>
      </c>
      <c r="K32" s="134">
        <v>0.04</v>
      </c>
    </row>
    <row r="33" spans="1:11" s="46" customFormat="1" ht="12.75">
      <c r="A33" s="45"/>
      <c r="B33" s="135"/>
      <c r="C33" s="86"/>
      <c r="D33" s="132"/>
      <c r="E33" s="132"/>
      <c r="F33" s="132"/>
      <c r="G33" s="132"/>
      <c r="H33" s="132"/>
      <c r="I33" s="132"/>
      <c r="J33" s="132"/>
      <c r="K33" s="132"/>
    </row>
    <row r="34" spans="1:11" s="46" customFormat="1" ht="12.75">
      <c r="A34" s="45"/>
      <c r="B34" s="57" t="s">
        <v>234</v>
      </c>
      <c r="C34" s="137"/>
      <c r="D34" s="132"/>
      <c r="E34" s="132"/>
      <c r="F34" s="132"/>
      <c r="G34" s="132"/>
      <c r="H34" s="132"/>
      <c r="I34" s="132"/>
      <c r="J34" s="132"/>
      <c r="K34" s="132"/>
    </row>
    <row r="35" spans="1:11" s="46" customFormat="1" ht="12.75">
      <c r="A35" s="45"/>
      <c r="B35" s="199" t="s">
        <v>235</v>
      </c>
      <c r="C35" s="200"/>
      <c r="D35" s="133">
        <v>9.7000000000000003E-2</v>
      </c>
      <c r="E35" s="133">
        <v>0.1</v>
      </c>
      <c r="F35" s="133">
        <v>9.4E-2</v>
      </c>
      <c r="G35" s="133">
        <v>9.5000000000000001E-2</v>
      </c>
      <c r="H35" s="133">
        <v>0.106</v>
      </c>
      <c r="I35" s="133">
        <v>0.105</v>
      </c>
      <c r="J35" s="133">
        <v>0.10199999999999999</v>
      </c>
      <c r="K35" s="133">
        <v>9.8000000000000004E-2</v>
      </c>
    </row>
    <row r="36" spans="1:11" s="46" customFormat="1" ht="12.75">
      <c r="A36" s="45"/>
      <c r="B36" s="201" t="s">
        <v>236</v>
      </c>
      <c r="C36" s="202"/>
      <c r="D36" s="134">
        <v>4.8000000000000001E-2</v>
      </c>
      <c r="E36" s="134">
        <v>4.3999999999999997E-2</v>
      </c>
      <c r="F36" s="134">
        <v>3.9E-2</v>
      </c>
      <c r="G36" s="134">
        <v>0.04</v>
      </c>
      <c r="H36" s="134">
        <v>4.1000000000000002E-2</v>
      </c>
      <c r="I36" s="134">
        <v>4.9000000000000002E-2</v>
      </c>
      <c r="J36" s="134">
        <v>5.0999999999999997E-2</v>
      </c>
      <c r="K36" s="134">
        <v>4.1000000000000002E-2</v>
      </c>
    </row>
    <row r="37" spans="1:11" s="46" customFormat="1" ht="12.75">
      <c r="A37" s="45"/>
      <c r="B37" s="203"/>
      <c r="C37" s="137"/>
      <c r="D37" s="132"/>
      <c r="E37" s="132"/>
      <c r="F37" s="132"/>
      <c r="G37" s="132"/>
      <c r="H37" s="132"/>
      <c r="I37" s="132"/>
      <c r="J37" s="132"/>
      <c r="K37" s="132"/>
    </row>
    <row r="38" spans="1:11" s="46" customFormat="1" ht="12.75">
      <c r="A38" s="45"/>
      <c r="B38" s="57" t="s">
        <v>133</v>
      </c>
      <c r="C38" s="204"/>
      <c r="D38" s="132"/>
      <c r="E38" s="132"/>
      <c r="F38" s="132"/>
      <c r="G38" s="132"/>
      <c r="H38" s="132"/>
      <c r="I38" s="132"/>
      <c r="J38" s="132"/>
      <c r="K38" s="132"/>
    </row>
    <row r="39" spans="1:11" s="46" customFormat="1" ht="12.75">
      <c r="A39" s="45"/>
      <c r="B39" s="199" t="s">
        <v>134</v>
      </c>
      <c r="C39" s="200"/>
      <c r="D39" s="133">
        <v>8.1000000000000003E-2</v>
      </c>
      <c r="E39" s="133">
        <v>8.3000000000000004E-2</v>
      </c>
      <c r="F39" s="133">
        <v>7.6999999999999999E-2</v>
      </c>
      <c r="G39" s="133">
        <v>7.5999999999999998E-2</v>
      </c>
      <c r="H39" s="133">
        <v>8.1000000000000003E-2</v>
      </c>
      <c r="I39" s="133">
        <v>8.4000000000000005E-2</v>
      </c>
      <c r="J39" s="133">
        <v>8.2000000000000003E-2</v>
      </c>
      <c r="K39" s="133">
        <v>7.8E-2</v>
      </c>
    </row>
    <row r="40" spans="1:11" s="46" customFormat="1" ht="12.75">
      <c r="A40" s="45"/>
      <c r="B40" s="201" t="s">
        <v>136</v>
      </c>
      <c r="C40" s="202"/>
      <c r="D40" s="134">
        <v>6.6000000000000003E-2</v>
      </c>
      <c r="E40" s="134">
        <v>6.0999999999999999E-2</v>
      </c>
      <c r="F40" s="134">
        <v>5.6000000000000001E-2</v>
      </c>
      <c r="G40" s="134">
        <v>6.2E-2</v>
      </c>
      <c r="H40" s="134">
        <v>6.4000000000000001E-2</v>
      </c>
      <c r="I40" s="134">
        <v>7.0999999999999994E-2</v>
      </c>
      <c r="J40" s="134">
        <v>7.5999999999999998E-2</v>
      </c>
      <c r="K40" s="134">
        <v>5.5E-2</v>
      </c>
    </row>
    <row r="41" spans="1:11" s="46" customFormat="1" ht="12.75">
      <c r="A41" s="45"/>
      <c r="B41" s="45"/>
      <c r="C41" s="45"/>
      <c r="D41" s="96"/>
      <c r="E41" s="96"/>
      <c r="F41" s="96"/>
      <c r="G41" s="96"/>
      <c r="H41" s="96"/>
      <c r="I41" s="96"/>
      <c r="J41" s="96"/>
      <c r="K41" s="96"/>
    </row>
    <row r="42" spans="1:11" s="46" customFormat="1" ht="12.75">
      <c r="A42" s="45"/>
      <c r="B42" s="57" t="s">
        <v>378</v>
      </c>
      <c r="C42" s="45"/>
      <c r="D42" s="96"/>
      <c r="E42" s="96"/>
      <c r="F42" s="96"/>
      <c r="G42" s="96"/>
      <c r="H42" s="96"/>
      <c r="I42" s="96"/>
      <c r="J42" s="96"/>
      <c r="K42" s="96"/>
    </row>
    <row r="43" spans="1:11" s="46" customFormat="1" ht="12.75">
      <c r="A43" s="45"/>
      <c r="B43" s="537" t="s">
        <v>580</v>
      </c>
      <c r="C43" s="271"/>
      <c r="D43" s="538">
        <v>3071</v>
      </c>
      <c r="E43" s="538">
        <v>3100</v>
      </c>
      <c r="F43" s="538">
        <v>3152</v>
      </c>
      <c r="G43" s="538">
        <v>3242</v>
      </c>
      <c r="H43" s="538">
        <v>3264</v>
      </c>
      <c r="I43" s="538">
        <v>3289</v>
      </c>
      <c r="J43" s="538">
        <v>3449</v>
      </c>
      <c r="K43" s="538">
        <v>3560</v>
      </c>
    </row>
    <row r="44" spans="1:11" s="46" customFormat="1" ht="12.75">
      <c r="A44" s="45"/>
      <c r="B44" s="45"/>
      <c r="C44" s="45"/>
      <c r="D44" s="45"/>
      <c r="E44" s="45"/>
      <c r="F44" s="45"/>
      <c r="G44" s="45"/>
      <c r="H44" s="45"/>
      <c r="I44" s="45"/>
      <c r="J44" s="45"/>
      <c r="K44" s="45"/>
    </row>
    <row r="45" spans="1:11" s="46" customFormat="1" ht="12.75">
      <c r="A45" s="45"/>
      <c r="B45" s="66" t="s">
        <v>381</v>
      </c>
      <c r="C45" s="45"/>
      <c r="D45" s="45"/>
      <c r="E45" s="45"/>
      <c r="F45" s="45"/>
      <c r="G45" s="45"/>
      <c r="H45" s="45"/>
      <c r="I45" s="45"/>
      <c r="J45" s="45"/>
      <c r="K45" s="45"/>
    </row>
    <row r="46" spans="1:11" s="46" customFormat="1" ht="12.75">
      <c r="A46" s="45"/>
      <c r="B46" s="45"/>
      <c r="C46" s="45"/>
      <c r="D46" s="45"/>
      <c r="E46" s="45"/>
      <c r="F46" s="45"/>
      <c r="G46" s="45"/>
      <c r="H46" s="45"/>
      <c r="I46" s="45"/>
      <c r="J46" s="45"/>
      <c r="K46" s="45"/>
    </row>
    <row r="47" spans="1:11" s="46" customFormat="1" ht="12.75">
      <c r="A47" s="45"/>
      <c r="B47" s="45" t="s">
        <v>382</v>
      </c>
      <c r="C47" s="45"/>
      <c r="D47" s="45"/>
      <c r="E47" s="45"/>
      <c r="F47" s="45"/>
      <c r="G47" s="45"/>
      <c r="H47" s="45"/>
      <c r="I47" s="45"/>
      <c r="J47" s="45"/>
      <c r="K47" s="45"/>
    </row>
    <row r="48" spans="1:11" s="46" customFormat="1" ht="12.75"/>
    <row r="49" spans="2:5">
      <c r="B49" s="46"/>
      <c r="C49" s="46"/>
      <c r="D49" s="46"/>
      <c r="E49" s="46"/>
    </row>
  </sheetData>
  <mergeCells count="2">
    <mergeCell ref="B4:I4"/>
    <mergeCell ref="D6:K6"/>
  </mergeCells>
  <pageMargins left="0.70866141732283472" right="0.70866141732283472" top="0.78740157480314965" bottom="0.78740157480314965" header="0.31496062992125984" footer="0.31496062992125984"/>
  <pageSetup paperSize="9"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theme="7" tint="0.39997558519241921"/>
  </sheetPr>
  <dimension ref="A1:K49"/>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1" spans="1:11">
      <c r="B1" s="1"/>
      <c r="C1" s="1"/>
      <c r="D1" s="1"/>
      <c r="E1" s="1"/>
      <c r="F1" s="1"/>
      <c r="G1" s="1"/>
      <c r="H1" s="1"/>
      <c r="I1" s="1"/>
      <c r="J1" s="1"/>
      <c r="K1" s="1"/>
    </row>
    <row r="2" spans="1:11" s="38" customFormat="1" ht="26.85" customHeight="1">
      <c r="B2" s="531" t="s">
        <v>68</v>
      </c>
      <c r="C2" s="36" t="s">
        <v>69</v>
      </c>
      <c r="D2" s="37"/>
      <c r="E2" s="37"/>
      <c r="F2" s="37"/>
      <c r="G2" s="37"/>
      <c r="H2" s="37"/>
      <c r="I2" s="37"/>
      <c r="J2" s="37"/>
      <c r="K2" s="37"/>
    </row>
    <row r="3" spans="1:11" ht="13.35" customHeight="1">
      <c r="B3" s="1"/>
      <c r="C3" s="1"/>
      <c r="D3" s="1"/>
      <c r="E3" s="1"/>
      <c r="F3" s="1"/>
      <c r="G3" s="1"/>
      <c r="H3" s="1"/>
      <c r="I3" s="1"/>
      <c r="J3" s="1"/>
      <c r="K3" s="1"/>
    </row>
    <row r="4" spans="1:11" ht="15" customHeight="1">
      <c r="B4" s="532" t="s">
        <v>581</v>
      </c>
      <c r="C4" s="532"/>
      <c r="D4" s="532"/>
      <c r="E4" s="532"/>
      <c r="F4" s="532"/>
      <c r="G4" s="532"/>
      <c r="H4" s="532"/>
      <c r="I4" s="532"/>
      <c r="J4" s="1"/>
    </row>
    <row r="5" spans="1:11" ht="13.35" customHeight="1">
      <c r="B5" s="1"/>
      <c r="C5" s="1"/>
      <c r="D5" s="1"/>
      <c r="E5" s="1"/>
      <c r="F5" s="1"/>
      <c r="G5" s="1"/>
      <c r="H5" s="1"/>
      <c r="I5" s="1"/>
      <c r="J5" s="1"/>
      <c r="K5" s="1"/>
    </row>
    <row r="6" spans="1:11" s="46" customFormat="1" ht="14.65" customHeight="1">
      <c r="A6" s="222"/>
      <c r="B6" s="42"/>
      <c r="C6" s="42"/>
      <c r="D6" s="533" t="s">
        <v>377</v>
      </c>
      <c r="E6" s="534"/>
      <c r="F6" s="534"/>
      <c r="G6" s="534"/>
      <c r="H6" s="534"/>
      <c r="I6" s="534"/>
      <c r="J6" s="534"/>
      <c r="K6" s="535"/>
    </row>
    <row r="7" spans="1:11" s="46" customFormat="1" ht="12.75">
      <c r="A7" s="222"/>
      <c r="B7" s="357" t="s">
        <v>313</v>
      </c>
      <c r="C7" s="47"/>
      <c r="D7" s="536">
        <v>2008</v>
      </c>
      <c r="E7" s="536">
        <v>2009</v>
      </c>
      <c r="F7" s="536">
        <v>2010</v>
      </c>
      <c r="G7" s="536">
        <v>2011</v>
      </c>
      <c r="H7" s="536">
        <v>2012</v>
      </c>
      <c r="I7" s="536">
        <v>2013</v>
      </c>
      <c r="J7" s="536">
        <v>2014</v>
      </c>
      <c r="K7" s="536">
        <v>2015</v>
      </c>
    </row>
    <row r="8" spans="1:11" s="46" customFormat="1" ht="12.75">
      <c r="B8" s="55"/>
      <c r="C8" s="129"/>
      <c r="D8" s="130"/>
      <c r="E8" s="130"/>
      <c r="F8" s="45"/>
      <c r="G8" s="45"/>
      <c r="H8" s="45"/>
      <c r="I8" s="45"/>
      <c r="J8" s="45"/>
      <c r="K8" s="45"/>
    </row>
    <row r="9" spans="1:11" s="46" customFormat="1" ht="12.75">
      <c r="B9" s="78" t="s">
        <v>117</v>
      </c>
      <c r="C9" s="84"/>
      <c r="D9" s="131">
        <v>0.02</v>
      </c>
      <c r="E9" s="131">
        <v>1.7999999999999999E-2</v>
      </c>
      <c r="F9" s="131">
        <v>1.4999999999999999E-2</v>
      </c>
      <c r="G9" s="131">
        <v>1.4E-2</v>
      </c>
      <c r="H9" s="131">
        <v>1.9E-2</v>
      </c>
      <c r="I9" s="131">
        <v>1.7999999999999999E-2</v>
      </c>
      <c r="J9" s="131">
        <v>1.7999999999999999E-2</v>
      </c>
      <c r="K9" s="131">
        <v>1.7000000000000001E-2</v>
      </c>
    </row>
    <row r="10" spans="1:11" s="46" customFormat="1" ht="12.75">
      <c r="B10" s="57"/>
      <c r="C10" s="86"/>
      <c r="D10" s="132"/>
      <c r="E10" s="132"/>
      <c r="F10" s="132"/>
      <c r="G10" s="132"/>
      <c r="H10" s="132"/>
      <c r="I10" s="132"/>
      <c r="J10" s="132"/>
      <c r="K10" s="132"/>
    </row>
    <row r="11" spans="1:11" s="46" customFormat="1" ht="12.75">
      <c r="B11" s="57" t="s">
        <v>118</v>
      </c>
      <c r="C11" s="86"/>
      <c r="D11" s="132"/>
      <c r="E11" s="132"/>
      <c r="F11" s="132"/>
      <c r="G11" s="132"/>
      <c r="H11" s="132"/>
      <c r="I11" s="132"/>
      <c r="J11" s="132"/>
      <c r="K11" s="132"/>
    </row>
    <row r="12" spans="1:11" s="46" customFormat="1" ht="12.75">
      <c r="B12" s="89" t="s">
        <v>119</v>
      </c>
      <c r="C12" s="90"/>
      <c r="D12" s="133">
        <v>2.1999999999999999E-2</v>
      </c>
      <c r="E12" s="133">
        <v>1.9E-2</v>
      </c>
      <c r="F12" s="133">
        <v>1.7000000000000001E-2</v>
      </c>
      <c r="G12" s="133">
        <v>1.7000000000000001E-2</v>
      </c>
      <c r="H12" s="133">
        <v>2.1999999999999999E-2</v>
      </c>
      <c r="I12" s="133">
        <v>2.1000000000000001E-2</v>
      </c>
      <c r="J12" s="133">
        <v>0.02</v>
      </c>
      <c r="K12" s="133">
        <v>1.9E-2</v>
      </c>
    </row>
    <row r="13" spans="1:11" s="46" customFormat="1" ht="12.75">
      <c r="B13" s="92" t="s">
        <v>120</v>
      </c>
      <c r="C13" s="93"/>
      <c r="D13" s="134">
        <v>1.7999999999999999E-2</v>
      </c>
      <c r="E13" s="134">
        <v>1.6E-2</v>
      </c>
      <c r="F13" s="134">
        <v>1.2E-2</v>
      </c>
      <c r="G13" s="134">
        <v>1.0999999999999999E-2</v>
      </c>
      <c r="H13" s="134">
        <v>1.4999999999999999E-2</v>
      </c>
      <c r="I13" s="134">
        <v>1.4999999999999999E-2</v>
      </c>
      <c r="J13" s="134">
        <v>1.7000000000000001E-2</v>
      </c>
      <c r="K13" s="134">
        <v>1.4999999999999999E-2</v>
      </c>
    </row>
    <row r="14" spans="1:11" s="46" customFormat="1" ht="12.75">
      <c r="B14" s="135"/>
      <c r="C14" s="86"/>
      <c r="D14" s="132"/>
      <c r="E14" s="132"/>
      <c r="F14" s="132"/>
      <c r="G14" s="132"/>
      <c r="H14" s="132"/>
      <c r="I14" s="132"/>
      <c r="J14" s="132"/>
      <c r="K14" s="132"/>
    </row>
    <row r="15" spans="1:11" s="46" customFormat="1" ht="12.75">
      <c r="B15" s="57" t="s">
        <v>121</v>
      </c>
      <c r="C15" s="86"/>
      <c r="D15" s="132"/>
      <c r="E15" s="132"/>
      <c r="F15" s="132"/>
      <c r="G15" s="132"/>
      <c r="H15" s="132"/>
      <c r="I15" s="132"/>
      <c r="J15" s="132"/>
      <c r="K15" s="132"/>
    </row>
    <row r="16" spans="1:11" s="46" customFormat="1" ht="12.75">
      <c r="B16" s="89" t="s">
        <v>122</v>
      </c>
      <c r="C16" s="90"/>
      <c r="D16" s="133">
        <v>1.9E-2</v>
      </c>
      <c r="E16" s="133">
        <v>1.0999999999999999E-2</v>
      </c>
      <c r="F16" s="133">
        <v>8.0000000000000002E-3</v>
      </c>
      <c r="G16" s="133">
        <v>8.0000000000000002E-3</v>
      </c>
      <c r="H16" s="133">
        <v>1.6E-2</v>
      </c>
      <c r="I16" s="133">
        <v>1.2999999999999999E-2</v>
      </c>
      <c r="J16" s="133">
        <v>1.2999999999999999E-2</v>
      </c>
      <c r="K16" s="133">
        <v>1.0999999999999999E-2</v>
      </c>
    </row>
    <row r="17" spans="2:11" s="46" customFormat="1" ht="12.75">
      <c r="B17" s="135" t="s">
        <v>123</v>
      </c>
      <c r="C17" s="86"/>
      <c r="D17" s="132">
        <v>1.2E-2</v>
      </c>
      <c r="E17" s="132">
        <v>7.0000000000000001E-3</v>
      </c>
      <c r="F17" s="132">
        <v>7.0000000000000001E-3</v>
      </c>
      <c r="G17" s="132">
        <v>8.0000000000000002E-3</v>
      </c>
      <c r="H17" s="132">
        <v>1.4999999999999999E-2</v>
      </c>
      <c r="I17" s="132">
        <v>1.6E-2</v>
      </c>
      <c r="J17" s="132">
        <v>1.6E-2</v>
      </c>
      <c r="K17" s="132">
        <v>1.2E-2</v>
      </c>
    </row>
    <row r="18" spans="2:11" s="46" customFormat="1" ht="12.75">
      <c r="B18" s="135" t="s">
        <v>124</v>
      </c>
      <c r="C18" s="86"/>
      <c r="D18" s="132">
        <v>2.4E-2</v>
      </c>
      <c r="E18" s="132">
        <v>0.02</v>
      </c>
      <c r="F18" s="132">
        <v>1.6E-2</v>
      </c>
      <c r="G18" s="132">
        <v>1.4999999999999999E-2</v>
      </c>
      <c r="H18" s="132">
        <v>2.1000000000000001E-2</v>
      </c>
      <c r="I18" s="132">
        <v>0.02</v>
      </c>
      <c r="J18" s="132">
        <v>1.9E-2</v>
      </c>
      <c r="K18" s="132">
        <v>1.7000000000000001E-2</v>
      </c>
    </row>
    <row r="19" spans="2:11" s="46" customFormat="1" ht="12.75">
      <c r="B19" s="135" t="s">
        <v>125</v>
      </c>
      <c r="C19" s="86"/>
      <c r="D19" s="132">
        <v>2.5000000000000001E-2</v>
      </c>
      <c r="E19" s="132">
        <v>2.8000000000000001E-2</v>
      </c>
      <c r="F19" s="132">
        <v>2.1000000000000001E-2</v>
      </c>
      <c r="G19" s="132">
        <v>2.1000000000000001E-2</v>
      </c>
      <c r="H19" s="132">
        <v>2.5999999999999999E-2</v>
      </c>
      <c r="I19" s="132">
        <v>2.4E-2</v>
      </c>
      <c r="J19" s="132">
        <v>2.7E-2</v>
      </c>
      <c r="K19" s="132">
        <v>2.5999999999999999E-2</v>
      </c>
    </row>
    <row r="20" spans="2:11" s="46" customFormat="1" ht="12.75">
      <c r="B20" s="92" t="s">
        <v>126</v>
      </c>
      <c r="C20" s="93"/>
      <c r="D20" s="134">
        <v>0.01</v>
      </c>
      <c r="E20" s="134">
        <v>1.2E-2</v>
      </c>
      <c r="F20" s="134">
        <v>1.4E-2</v>
      </c>
      <c r="G20" s="134">
        <v>1.2E-2</v>
      </c>
      <c r="H20" s="134">
        <v>1.0999999999999999E-2</v>
      </c>
      <c r="I20" s="134">
        <v>1.2E-2</v>
      </c>
      <c r="J20" s="134">
        <v>1.2E-2</v>
      </c>
      <c r="K20" s="134">
        <v>1.2999999999999999E-2</v>
      </c>
    </row>
    <row r="21" spans="2:11" s="46" customFormat="1" ht="12.75">
      <c r="B21" s="135"/>
      <c r="C21" s="86"/>
      <c r="D21" s="132"/>
      <c r="E21" s="132"/>
      <c r="F21" s="132"/>
      <c r="G21" s="132"/>
      <c r="H21" s="132"/>
      <c r="I21" s="132"/>
      <c r="J21" s="132"/>
      <c r="K21" s="132"/>
    </row>
    <row r="22" spans="2:11" s="46" customFormat="1" ht="12.75">
      <c r="B22" s="57" t="s">
        <v>137</v>
      </c>
      <c r="C22" s="86"/>
      <c r="D22" s="132"/>
      <c r="E22" s="132"/>
      <c r="F22" s="132"/>
      <c r="G22" s="132"/>
      <c r="H22" s="132"/>
      <c r="I22" s="132"/>
      <c r="J22" s="132"/>
      <c r="K22" s="132"/>
    </row>
    <row r="23" spans="2:11" s="46" customFormat="1" ht="12.75">
      <c r="B23" s="89" t="s">
        <v>138</v>
      </c>
      <c r="C23" s="90"/>
      <c r="D23" s="133">
        <v>1.2E-2</v>
      </c>
      <c r="E23" s="133">
        <v>1.4E-2</v>
      </c>
      <c r="F23" s="133">
        <v>1.2999999999999999E-2</v>
      </c>
      <c r="G23" s="133">
        <v>1.2999999999999999E-2</v>
      </c>
      <c r="H23" s="133">
        <v>1.2E-2</v>
      </c>
      <c r="I23" s="133">
        <v>1.2999999999999999E-2</v>
      </c>
      <c r="J23" s="133">
        <v>1.4E-2</v>
      </c>
      <c r="K23" s="133">
        <v>1.0999999999999999E-2</v>
      </c>
    </row>
    <row r="24" spans="2:11" s="46" customFormat="1" ht="12.75">
      <c r="B24" s="135" t="s">
        <v>139</v>
      </c>
      <c r="C24" s="86"/>
      <c r="D24" s="132">
        <v>0</v>
      </c>
      <c r="E24" s="132">
        <v>0</v>
      </c>
      <c r="F24" s="132">
        <v>3.0000000000000001E-3</v>
      </c>
      <c r="G24" s="132">
        <v>0</v>
      </c>
      <c r="H24" s="132">
        <v>8.9999999999999993E-3</v>
      </c>
      <c r="I24" s="132">
        <v>1.2999999999999999E-2</v>
      </c>
      <c r="J24" s="132">
        <v>8.0000000000000002E-3</v>
      </c>
      <c r="K24" s="132">
        <v>3.0000000000000001E-3</v>
      </c>
    </row>
    <row r="25" spans="2:11" s="46" customFormat="1" ht="12.75">
      <c r="B25" s="135" t="s">
        <v>141</v>
      </c>
      <c r="C25" s="86"/>
      <c r="D25" s="132">
        <v>2.1999999999999999E-2</v>
      </c>
      <c r="E25" s="132">
        <v>2.1000000000000001E-2</v>
      </c>
      <c r="F25" s="132">
        <v>1.4E-2</v>
      </c>
      <c r="G25" s="132">
        <v>1.7000000000000001E-2</v>
      </c>
      <c r="H25" s="132">
        <v>1.7999999999999999E-2</v>
      </c>
      <c r="I25" s="132">
        <v>1.7999999999999999E-2</v>
      </c>
      <c r="J25" s="132">
        <v>2.3E-2</v>
      </c>
      <c r="K25" s="132">
        <v>1.7999999999999999E-2</v>
      </c>
    </row>
    <row r="26" spans="2:11" s="46" customFormat="1" ht="12.75">
      <c r="B26" s="135" t="s">
        <v>142</v>
      </c>
      <c r="C26" s="86"/>
      <c r="D26" s="132">
        <v>2.5999999999999999E-2</v>
      </c>
      <c r="E26" s="132">
        <v>1.0999999999999999E-2</v>
      </c>
      <c r="F26" s="132">
        <v>1.0999999999999999E-2</v>
      </c>
      <c r="G26" s="132">
        <v>0.01</v>
      </c>
      <c r="H26" s="132">
        <v>1.9E-2</v>
      </c>
      <c r="I26" s="132">
        <v>1.7999999999999999E-2</v>
      </c>
      <c r="J26" s="132">
        <v>1.2999999999999999E-2</v>
      </c>
      <c r="K26" s="132">
        <v>1.4999999999999999E-2</v>
      </c>
    </row>
    <row r="27" spans="2:11" s="46" customFormat="1" ht="12.75">
      <c r="B27" s="92" t="s">
        <v>143</v>
      </c>
      <c r="C27" s="93"/>
      <c r="D27" s="134">
        <v>2.3E-2</v>
      </c>
      <c r="E27" s="134">
        <v>2.1000000000000001E-2</v>
      </c>
      <c r="F27" s="134">
        <v>5.0000000000000001E-3</v>
      </c>
      <c r="G27" s="134">
        <v>8.9999999999999993E-3</v>
      </c>
      <c r="H27" s="134">
        <v>1.7000000000000001E-2</v>
      </c>
      <c r="I27" s="134">
        <v>8.0000000000000002E-3</v>
      </c>
      <c r="J27" s="134">
        <v>1.6E-2</v>
      </c>
      <c r="K27" s="134">
        <v>8.9999999999999993E-3</v>
      </c>
    </row>
    <row r="28" spans="2:11" s="46" customFormat="1" ht="12.75">
      <c r="B28" s="135"/>
      <c r="C28" s="86"/>
      <c r="D28" s="132"/>
      <c r="E28" s="132"/>
      <c r="F28" s="132"/>
      <c r="G28" s="132"/>
      <c r="H28" s="132"/>
      <c r="I28" s="132"/>
      <c r="J28" s="132"/>
      <c r="K28" s="132"/>
    </row>
    <row r="29" spans="2:11" s="46" customFormat="1" ht="12.75">
      <c r="B29" s="57" t="s">
        <v>230</v>
      </c>
      <c r="C29" s="86"/>
      <c r="D29" s="132"/>
      <c r="E29" s="132"/>
      <c r="F29" s="132"/>
      <c r="G29" s="132"/>
      <c r="H29" s="132"/>
      <c r="I29" s="132"/>
      <c r="J29" s="132"/>
      <c r="K29" s="132"/>
    </row>
    <row r="30" spans="2:11" s="46" customFormat="1" ht="12.75">
      <c r="B30" s="89" t="s">
        <v>231</v>
      </c>
      <c r="C30" s="90"/>
      <c r="D30" s="133">
        <v>2.9000000000000001E-2</v>
      </c>
      <c r="E30" s="133">
        <v>2.5999999999999999E-2</v>
      </c>
      <c r="F30" s="133">
        <v>2.1999999999999999E-2</v>
      </c>
      <c r="G30" s="133">
        <v>0.02</v>
      </c>
      <c r="H30" s="133">
        <v>2.7E-2</v>
      </c>
      <c r="I30" s="133">
        <v>2.5000000000000001E-2</v>
      </c>
      <c r="J30" s="133">
        <v>2.5999999999999999E-2</v>
      </c>
      <c r="K30" s="133">
        <v>2.5000000000000001E-2</v>
      </c>
    </row>
    <row r="31" spans="2:11" s="46" customFormat="1" ht="12.75">
      <c r="B31" s="135" t="s">
        <v>232</v>
      </c>
      <c r="C31" s="86"/>
      <c r="D31" s="132">
        <v>4.0000000000000001E-3</v>
      </c>
      <c r="E31" s="132">
        <v>5.0000000000000001E-3</v>
      </c>
      <c r="F31" s="132">
        <v>2E-3</v>
      </c>
      <c r="G31" s="132">
        <v>1E-3</v>
      </c>
      <c r="H31" s="132">
        <v>8.0000000000000002E-3</v>
      </c>
      <c r="I31" s="132">
        <v>2E-3</v>
      </c>
      <c r="J31" s="132">
        <v>4.0000000000000001E-3</v>
      </c>
      <c r="K31" s="132">
        <v>6.0000000000000001E-3</v>
      </c>
    </row>
    <row r="32" spans="2:11" s="46" customFormat="1" ht="12.75">
      <c r="B32" s="92" t="s">
        <v>233</v>
      </c>
      <c r="C32" s="93"/>
      <c r="D32" s="134">
        <v>7.0000000000000001E-3</v>
      </c>
      <c r="E32" s="134">
        <v>0.01</v>
      </c>
      <c r="F32" s="134">
        <v>1.0999999999999999E-2</v>
      </c>
      <c r="G32" s="134">
        <v>0.01</v>
      </c>
      <c r="H32" s="134">
        <v>0.01</v>
      </c>
      <c r="I32" s="134">
        <v>1.0999999999999999E-2</v>
      </c>
      <c r="J32" s="134">
        <v>0.01</v>
      </c>
      <c r="K32" s="134">
        <v>0.01</v>
      </c>
    </row>
    <row r="33" spans="2:11" s="46" customFormat="1" ht="12.75">
      <c r="B33" s="135"/>
      <c r="C33" s="86"/>
      <c r="D33" s="132"/>
      <c r="E33" s="132"/>
      <c r="F33" s="132"/>
      <c r="G33" s="132"/>
      <c r="H33" s="132"/>
      <c r="I33" s="132"/>
      <c r="J33" s="132"/>
      <c r="K33" s="132"/>
    </row>
    <row r="34" spans="2:11" s="46" customFormat="1" ht="12.75">
      <c r="B34" s="57" t="s">
        <v>234</v>
      </c>
      <c r="C34" s="137"/>
      <c r="D34" s="132"/>
      <c r="E34" s="132"/>
      <c r="F34" s="132"/>
      <c r="G34" s="132"/>
      <c r="H34" s="132"/>
      <c r="I34" s="132"/>
      <c r="J34" s="132"/>
      <c r="K34" s="132"/>
    </row>
    <row r="35" spans="2:11" s="46" customFormat="1" ht="12.75">
      <c r="B35" s="199" t="s">
        <v>235</v>
      </c>
      <c r="C35" s="200"/>
      <c r="D35" s="133">
        <v>2.7E-2</v>
      </c>
      <c r="E35" s="133">
        <v>2.5000000000000001E-2</v>
      </c>
      <c r="F35" s="133">
        <v>2.1000000000000001E-2</v>
      </c>
      <c r="G35" s="133">
        <v>1.9E-2</v>
      </c>
      <c r="H35" s="133">
        <v>2.8000000000000001E-2</v>
      </c>
      <c r="I35" s="133">
        <v>2.5000000000000001E-2</v>
      </c>
      <c r="J35" s="133">
        <v>2.7E-2</v>
      </c>
      <c r="K35" s="133">
        <v>2.4E-2</v>
      </c>
    </row>
    <row r="36" spans="2:11" s="46" customFormat="1" ht="12.75">
      <c r="B36" s="201" t="s">
        <v>236</v>
      </c>
      <c r="C36" s="202"/>
      <c r="D36" s="134">
        <v>1.0999999999999999E-2</v>
      </c>
      <c r="E36" s="134">
        <v>8.0000000000000002E-3</v>
      </c>
      <c r="F36" s="134">
        <v>6.0000000000000001E-3</v>
      </c>
      <c r="G36" s="134">
        <v>8.0000000000000002E-3</v>
      </c>
      <c r="H36" s="134">
        <v>7.0000000000000001E-3</v>
      </c>
      <c r="I36" s="134">
        <v>8.9999999999999993E-3</v>
      </c>
      <c r="J36" s="134">
        <v>8.9999999999999993E-3</v>
      </c>
      <c r="K36" s="134">
        <v>0.01</v>
      </c>
    </row>
    <row r="37" spans="2:11" s="46" customFormat="1" ht="12.75">
      <c r="B37" s="203"/>
      <c r="C37" s="137"/>
      <c r="D37" s="132"/>
      <c r="E37" s="132"/>
      <c r="F37" s="132"/>
      <c r="G37" s="132"/>
      <c r="H37" s="132"/>
      <c r="I37" s="132"/>
      <c r="J37" s="132"/>
      <c r="K37" s="132"/>
    </row>
    <row r="38" spans="2:11" s="46" customFormat="1" ht="12.75">
      <c r="B38" s="57" t="s">
        <v>133</v>
      </c>
      <c r="C38" s="204"/>
      <c r="D38" s="132"/>
      <c r="E38" s="132"/>
      <c r="F38" s="132"/>
      <c r="G38" s="132"/>
      <c r="H38" s="132"/>
      <c r="I38" s="132"/>
      <c r="J38" s="132"/>
      <c r="K38" s="132"/>
    </row>
    <row r="39" spans="2:11" s="46" customFormat="1" ht="12.75">
      <c r="B39" s="199" t="s">
        <v>134</v>
      </c>
      <c r="C39" s="200"/>
      <c r="D39" s="133">
        <v>0.02</v>
      </c>
      <c r="E39" s="133">
        <v>1.9E-2</v>
      </c>
      <c r="F39" s="133">
        <v>1.6E-2</v>
      </c>
      <c r="G39" s="133">
        <v>1.4999999999999999E-2</v>
      </c>
      <c r="H39" s="133">
        <v>1.9E-2</v>
      </c>
      <c r="I39" s="133">
        <v>1.9E-2</v>
      </c>
      <c r="J39" s="133">
        <v>0.02</v>
      </c>
      <c r="K39" s="133">
        <v>1.9E-2</v>
      </c>
    </row>
    <row r="40" spans="2:11" s="46" customFormat="1" ht="12.75">
      <c r="B40" s="201" t="s">
        <v>136</v>
      </c>
      <c r="C40" s="202"/>
      <c r="D40" s="134">
        <v>1.6E-2</v>
      </c>
      <c r="E40" s="134">
        <v>1.2999999999999999E-2</v>
      </c>
      <c r="F40" s="134">
        <v>1.2E-2</v>
      </c>
      <c r="G40" s="134">
        <v>1.2999999999999999E-2</v>
      </c>
      <c r="H40" s="134">
        <v>1.4999999999999999E-2</v>
      </c>
      <c r="I40" s="134">
        <v>1.7000000000000001E-2</v>
      </c>
      <c r="J40" s="134">
        <v>1.6E-2</v>
      </c>
      <c r="K40" s="134">
        <v>1.2E-2</v>
      </c>
    </row>
    <row r="41" spans="2:11" s="46" customFormat="1" ht="12.75">
      <c r="B41" s="45"/>
      <c r="C41" s="45"/>
      <c r="D41" s="96"/>
      <c r="E41" s="96"/>
      <c r="F41" s="96"/>
      <c r="G41" s="96"/>
      <c r="H41" s="96"/>
      <c r="I41" s="96"/>
      <c r="J41" s="96"/>
      <c r="K41" s="96"/>
    </row>
    <row r="42" spans="2:11" s="46" customFormat="1" ht="12.75">
      <c r="B42" s="57" t="s">
        <v>378</v>
      </c>
      <c r="C42" s="45"/>
      <c r="D42" s="96"/>
      <c r="E42" s="96"/>
      <c r="F42" s="96"/>
      <c r="G42" s="96"/>
      <c r="H42" s="96"/>
      <c r="I42" s="96"/>
      <c r="J42" s="96"/>
      <c r="K42" s="96"/>
    </row>
    <row r="43" spans="2:11" s="46" customFormat="1" ht="12.75">
      <c r="B43" s="537" t="s">
        <v>582</v>
      </c>
      <c r="C43" s="271"/>
      <c r="D43" s="539">
        <v>4607</v>
      </c>
      <c r="E43" s="539">
        <v>4650</v>
      </c>
      <c r="F43" s="539">
        <v>4728</v>
      </c>
      <c r="G43" s="539">
        <v>4862</v>
      </c>
      <c r="H43" s="539">
        <v>4895</v>
      </c>
      <c r="I43" s="539">
        <v>4933</v>
      </c>
      <c r="J43" s="539">
        <v>5174</v>
      </c>
      <c r="K43" s="539">
        <v>5340</v>
      </c>
    </row>
    <row r="44" spans="2:11" s="46" customFormat="1" ht="12.75">
      <c r="B44" s="45"/>
      <c r="C44" s="45"/>
      <c r="D44" s="45"/>
      <c r="E44" s="45"/>
      <c r="F44" s="45"/>
      <c r="G44" s="45"/>
      <c r="H44" s="45"/>
      <c r="I44" s="45"/>
      <c r="J44" s="45"/>
      <c r="K44" s="45"/>
    </row>
    <row r="45" spans="2:11" s="46" customFormat="1" ht="12.75">
      <c r="B45" s="66" t="s">
        <v>381</v>
      </c>
      <c r="C45" s="45"/>
      <c r="D45" s="45"/>
      <c r="E45" s="45"/>
      <c r="F45" s="45"/>
      <c r="G45" s="45"/>
      <c r="H45" s="45"/>
      <c r="I45" s="45"/>
      <c r="J45" s="45"/>
      <c r="K45" s="45"/>
    </row>
    <row r="46" spans="2:11" s="46" customFormat="1" ht="12.75">
      <c r="B46" s="45"/>
      <c r="C46" s="45"/>
      <c r="D46" s="45"/>
      <c r="E46" s="45"/>
      <c r="F46" s="45"/>
      <c r="G46" s="45"/>
      <c r="H46" s="45"/>
      <c r="I46" s="45"/>
      <c r="J46" s="45"/>
      <c r="K46" s="45"/>
    </row>
    <row r="47" spans="2:11" s="46" customFormat="1" ht="12.75">
      <c r="B47" s="45" t="s">
        <v>382</v>
      </c>
    </row>
    <row r="48" spans="2:11" s="46" customFormat="1" ht="12.75"/>
    <row r="49" spans="2:5">
      <c r="B49" s="46"/>
      <c r="C49" s="46"/>
      <c r="D49" s="46"/>
      <c r="E49" s="46"/>
    </row>
  </sheetData>
  <mergeCells count="2">
    <mergeCell ref="B4:I4"/>
    <mergeCell ref="D6:K6"/>
  </mergeCells>
  <pageMargins left="0.70866141732283472" right="0.70866141732283472" top="0.78740157480314965" bottom="0.78740157480314965"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4"/>
  </sheetPr>
  <dimension ref="A1:H169"/>
  <sheetViews>
    <sheetView showGridLines="0" zoomScaleNormal="100" workbookViewId="0"/>
  </sheetViews>
  <sheetFormatPr baseColWidth="10" defaultRowHeight="15"/>
  <cols>
    <col min="1" max="1" width="11.42578125" style="2"/>
    <col min="2" max="2" width="15.28515625" style="2" customWidth="1"/>
    <col min="3" max="3" width="11.5703125" style="2" bestFit="1" customWidth="1"/>
    <col min="4" max="5" width="11.5703125" style="2" customWidth="1"/>
    <col min="6" max="16384" width="11.42578125" style="2"/>
  </cols>
  <sheetData>
    <row r="1" spans="1:8" s="33" customFormat="1"/>
    <row r="2" spans="1:8" s="74" customFormat="1" ht="26.85" customHeight="1">
      <c r="A2" s="70"/>
      <c r="B2" s="71" t="s">
        <v>4</v>
      </c>
      <c r="C2" s="72" t="s">
        <v>5</v>
      </c>
      <c r="D2" s="73"/>
      <c r="E2" s="73"/>
      <c r="F2" s="70"/>
      <c r="G2" s="70"/>
      <c r="H2" s="70"/>
    </row>
    <row r="3" spans="1:8" s="33" customFormat="1" ht="13.35" customHeight="1">
      <c r="A3" s="1"/>
      <c r="B3" s="1"/>
      <c r="C3" s="1"/>
      <c r="D3" s="1"/>
      <c r="E3" s="1"/>
      <c r="F3" s="1"/>
      <c r="G3" s="1"/>
      <c r="H3" s="1"/>
    </row>
    <row r="4" spans="1:8" s="41" customFormat="1" ht="15" customHeight="1">
      <c r="A4" s="39"/>
      <c r="B4" s="40" t="s">
        <v>109</v>
      </c>
      <c r="C4" s="39"/>
      <c r="D4" s="39"/>
      <c r="E4" s="39"/>
      <c r="F4" s="39"/>
      <c r="G4" s="39"/>
      <c r="H4" s="39"/>
    </row>
    <row r="5" spans="1:8" ht="13.35" customHeight="1">
      <c r="A5" s="1"/>
      <c r="B5" s="1"/>
      <c r="C5" s="1"/>
      <c r="D5" s="1"/>
      <c r="E5" s="1"/>
      <c r="F5" s="1"/>
      <c r="G5" s="1"/>
      <c r="H5" s="1"/>
    </row>
    <row r="6" spans="1:8" s="46" customFormat="1" ht="12.75">
      <c r="A6" s="42"/>
      <c r="B6" s="45"/>
      <c r="C6" s="75" t="s">
        <v>110</v>
      </c>
      <c r="D6" s="76"/>
      <c r="E6" s="77"/>
      <c r="F6" s="45"/>
      <c r="G6" s="45"/>
      <c r="H6" s="45"/>
    </row>
    <row r="7" spans="1:8" s="46" customFormat="1" ht="12.75">
      <c r="A7" s="42"/>
      <c r="B7" s="45"/>
      <c r="C7" s="48">
        <v>2002</v>
      </c>
      <c r="D7" s="48">
        <v>2007</v>
      </c>
      <c r="E7" s="48">
        <v>2012</v>
      </c>
      <c r="F7" s="45"/>
      <c r="G7" s="45"/>
      <c r="H7" s="45"/>
    </row>
    <row r="8" spans="1:8" s="46" customFormat="1" ht="12.75">
      <c r="A8" s="45"/>
      <c r="B8" s="45"/>
      <c r="C8" s="45"/>
      <c r="D8" s="45"/>
      <c r="E8" s="45"/>
      <c r="F8" s="45"/>
      <c r="G8" s="45"/>
      <c r="H8" s="45"/>
    </row>
    <row r="9" spans="1:8" s="46" customFormat="1" ht="12.75">
      <c r="A9" s="45"/>
      <c r="B9" s="78" t="s">
        <v>86</v>
      </c>
      <c r="C9" s="79">
        <v>0.76400000000000001</v>
      </c>
      <c r="D9" s="79">
        <v>0.80100000000000005</v>
      </c>
      <c r="E9" s="79">
        <v>0.78</v>
      </c>
      <c r="F9" s="45"/>
      <c r="G9" s="45"/>
      <c r="H9" s="45"/>
    </row>
    <row r="10" spans="1:8" s="46" customFormat="1" ht="12.75">
      <c r="A10" s="45"/>
      <c r="B10" s="55"/>
      <c r="C10" s="56"/>
      <c r="D10" s="56"/>
      <c r="E10" s="56"/>
      <c r="F10" s="45"/>
      <c r="G10" s="45"/>
      <c r="H10" s="45"/>
    </row>
    <row r="11" spans="1:8" s="46" customFormat="1" ht="12.75">
      <c r="A11" s="45"/>
      <c r="B11" s="57" t="s">
        <v>111</v>
      </c>
      <c r="C11" s="55"/>
      <c r="D11" s="58"/>
      <c r="E11" s="58"/>
      <c r="F11" s="45"/>
      <c r="G11" s="45"/>
      <c r="H11" s="45"/>
    </row>
    <row r="12" spans="1:8" s="46" customFormat="1" ht="15.75">
      <c r="A12" s="45"/>
      <c r="B12" s="59" t="s">
        <v>89</v>
      </c>
      <c r="C12" s="80">
        <v>0.55900000000000005</v>
      </c>
      <c r="D12" s="60">
        <v>0.61599999999999999</v>
      </c>
      <c r="E12" s="60">
        <v>0.58399999999999996</v>
      </c>
      <c r="F12" s="45"/>
      <c r="G12" s="45"/>
      <c r="H12" s="45"/>
    </row>
    <row r="13" spans="1:8" s="46" customFormat="1" ht="15.75">
      <c r="A13" s="45"/>
      <c r="B13" s="61" t="s">
        <v>90</v>
      </c>
      <c r="C13" s="62">
        <v>0.20399999999999999</v>
      </c>
      <c r="D13" s="62">
        <v>0.183</v>
      </c>
      <c r="E13" s="62">
        <v>0.192</v>
      </c>
      <c r="F13" s="45"/>
      <c r="G13" s="45"/>
      <c r="H13" s="45"/>
    </row>
    <row r="14" spans="1:8" s="46" customFormat="1" ht="15.75">
      <c r="A14" s="45"/>
      <c r="B14" s="61" t="s">
        <v>91</v>
      </c>
      <c r="C14" s="62">
        <v>0.122</v>
      </c>
      <c r="D14" s="62">
        <v>0.109</v>
      </c>
      <c r="E14" s="62">
        <v>0.11600000000000001</v>
      </c>
      <c r="F14" s="45"/>
      <c r="G14" s="45"/>
      <c r="H14" s="45"/>
    </row>
    <row r="15" spans="1:8" s="46" customFormat="1" ht="15.75">
      <c r="A15" s="45"/>
      <c r="B15" s="61" t="s">
        <v>92</v>
      </c>
      <c r="C15" s="62">
        <v>7.4999999999999997E-2</v>
      </c>
      <c r="D15" s="62">
        <v>6.0999999999999999E-2</v>
      </c>
      <c r="E15" s="62">
        <v>7.0000000000000007E-2</v>
      </c>
      <c r="F15" s="45"/>
      <c r="G15" s="45"/>
      <c r="H15" s="45"/>
    </row>
    <row r="16" spans="1:8" s="46" customFormat="1" ht="15.75">
      <c r="A16" s="45"/>
      <c r="B16" s="61" t="s">
        <v>93</v>
      </c>
      <c r="C16" s="62">
        <v>3.3000000000000002E-2</v>
      </c>
      <c r="D16" s="62">
        <v>2.7E-2</v>
      </c>
      <c r="E16" s="62">
        <v>3.3000000000000002E-2</v>
      </c>
      <c r="F16" s="45"/>
      <c r="G16" s="45"/>
      <c r="H16" s="45"/>
    </row>
    <row r="17" spans="1:8" s="46" customFormat="1" ht="15.75">
      <c r="A17" s="45"/>
      <c r="B17" s="61" t="s">
        <v>94</v>
      </c>
      <c r="C17" s="62">
        <v>1.4E-2</v>
      </c>
      <c r="D17" s="62">
        <v>1.2E-2</v>
      </c>
      <c r="E17" s="62">
        <v>1.2999999999999999E-2</v>
      </c>
      <c r="F17" s="45"/>
      <c r="G17" s="45"/>
      <c r="H17" s="45"/>
    </row>
    <row r="18" spans="1:8" s="46" customFormat="1" ht="15.75">
      <c r="A18" s="45"/>
      <c r="B18" s="61" t="s">
        <v>95</v>
      </c>
      <c r="C18" s="62">
        <v>5.0000000000000001E-3</v>
      </c>
      <c r="D18" s="62">
        <v>4.0000000000000001E-3</v>
      </c>
      <c r="E18" s="62">
        <v>5.0000000000000001E-3</v>
      </c>
      <c r="F18" s="45"/>
      <c r="G18" s="45"/>
      <c r="H18" s="45"/>
    </row>
    <row r="19" spans="1:8" s="46" customFormat="1" ht="15.75">
      <c r="A19" s="45"/>
      <c r="B19" s="61" t="s">
        <v>96</v>
      </c>
      <c r="C19" s="62">
        <v>0</v>
      </c>
      <c r="D19" s="62">
        <v>0</v>
      </c>
      <c r="E19" s="62">
        <v>0</v>
      </c>
      <c r="F19" s="45"/>
      <c r="G19" s="45"/>
      <c r="H19" s="45"/>
    </row>
    <row r="20" spans="1:8" s="46" customFormat="1" ht="15.75">
      <c r="A20" s="45"/>
      <c r="B20" s="61" t="s">
        <v>97</v>
      </c>
      <c r="C20" s="62">
        <v>0</v>
      </c>
      <c r="D20" s="62">
        <v>0</v>
      </c>
      <c r="E20" s="62">
        <v>0</v>
      </c>
      <c r="F20" s="45"/>
      <c r="G20" s="45"/>
      <c r="H20" s="45"/>
    </row>
    <row r="21" spans="1:8" s="46" customFormat="1" ht="15.75">
      <c r="A21" s="45"/>
      <c r="B21" s="63" t="s">
        <v>98</v>
      </c>
      <c r="C21" s="64">
        <v>-1.0999999999999999E-2</v>
      </c>
      <c r="D21" s="64">
        <v>-1.4E-2</v>
      </c>
      <c r="E21" s="64">
        <v>-1.2999999999999999E-2</v>
      </c>
      <c r="F21" s="45"/>
      <c r="G21" s="45"/>
      <c r="H21" s="45"/>
    </row>
    <row r="22" spans="1:8" s="46" customFormat="1" ht="12.75">
      <c r="A22" s="45"/>
      <c r="B22" s="45"/>
      <c r="C22" s="65"/>
      <c r="D22" s="65"/>
      <c r="E22" s="65"/>
      <c r="F22" s="45"/>
      <c r="G22" s="45"/>
      <c r="H22" s="45"/>
    </row>
    <row r="23" spans="1:8" s="46" customFormat="1" ht="15.75">
      <c r="A23" s="45"/>
      <c r="B23" s="50" t="s">
        <v>99</v>
      </c>
      <c r="C23" s="60">
        <v>0.99199999999999999</v>
      </c>
      <c r="D23" s="60">
        <v>0.997</v>
      </c>
      <c r="E23" s="60">
        <v>0.995</v>
      </c>
      <c r="F23" s="62"/>
      <c r="G23" s="45"/>
      <c r="H23" s="45"/>
    </row>
    <row r="24" spans="1:8" s="46" customFormat="1" ht="15.75">
      <c r="A24" s="45"/>
      <c r="B24" s="53" t="s">
        <v>100</v>
      </c>
      <c r="C24" s="64">
        <v>8.0000000000000002E-3</v>
      </c>
      <c r="D24" s="64">
        <v>3.0000000000000001E-3</v>
      </c>
      <c r="E24" s="64">
        <v>5.0000000000000001E-3</v>
      </c>
      <c r="F24" s="62"/>
      <c r="G24" s="45"/>
      <c r="H24" s="45"/>
    </row>
    <row r="25" spans="1:8" s="46" customFormat="1" ht="12.75">
      <c r="A25" s="45"/>
      <c r="B25" s="45"/>
      <c r="C25" s="65"/>
      <c r="D25" s="65"/>
      <c r="E25" s="65"/>
      <c r="F25" s="45"/>
      <c r="G25" s="45"/>
      <c r="H25" s="45"/>
    </row>
    <row r="26" spans="1:8" s="46" customFormat="1" ht="12.75">
      <c r="A26" s="45"/>
      <c r="B26" s="45" t="s">
        <v>101</v>
      </c>
      <c r="C26" s="45"/>
      <c r="D26" s="45"/>
      <c r="E26" s="45"/>
      <c r="F26" s="45"/>
      <c r="G26" s="45"/>
      <c r="H26" s="45"/>
    </row>
    <row r="27" spans="1:8" s="46" customFormat="1" ht="12.75">
      <c r="A27" s="45"/>
      <c r="B27" s="45"/>
      <c r="C27" s="45"/>
      <c r="D27" s="45"/>
      <c r="E27" s="45"/>
      <c r="F27" s="45"/>
      <c r="G27" s="45"/>
      <c r="H27" s="45"/>
    </row>
    <row r="28" spans="1:8" s="46" customFormat="1" ht="12.75">
      <c r="A28" s="45"/>
      <c r="B28" s="45"/>
      <c r="C28" s="45"/>
      <c r="D28" s="45"/>
      <c r="E28" s="45"/>
      <c r="F28" s="45"/>
      <c r="G28" s="45"/>
      <c r="H28" s="45"/>
    </row>
    <row r="29" spans="1:8" s="46" customFormat="1" ht="12.75"/>
    <row r="30" spans="1:8" s="46" customFormat="1" ht="12.75"/>
    <row r="31" spans="1:8" s="46" customFormat="1" ht="12.75"/>
    <row r="32" spans="1:8"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sheetData>
  <mergeCells count="1">
    <mergeCell ref="C6:E6"/>
  </mergeCells>
  <pageMargins left="0.70866141732283472" right="0.70866141732283472" top="0.78740157480314965" bottom="0.78740157480314965" header="0.31496062992125984" footer="0.31496062992125984"/>
  <pageSetup paperSize="9"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7" tint="0.39997558519241921"/>
  </sheetPr>
  <dimension ref="A1:P58"/>
  <sheetViews>
    <sheetView showGridLines="0" zoomScaleNormal="100" workbookViewId="0"/>
  </sheetViews>
  <sheetFormatPr baseColWidth="10" defaultColWidth="10.7109375" defaultRowHeight="15"/>
  <cols>
    <col min="1" max="2" width="10.7109375" style="33"/>
    <col min="3" max="3" width="27.140625" style="33" customWidth="1"/>
    <col min="4" max="16" width="8.710937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531" t="s">
        <v>68</v>
      </c>
      <c r="C2" s="36" t="s">
        <v>69</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532" t="s">
        <v>579</v>
      </c>
      <c r="C4" s="532"/>
      <c r="D4" s="532"/>
      <c r="E4" s="532"/>
      <c r="F4" s="532"/>
      <c r="G4" s="532"/>
      <c r="H4" s="532"/>
      <c r="I4" s="532"/>
      <c r="J4" s="532"/>
      <c r="K4" s="532"/>
      <c r="L4" s="289"/>
      <c r="M4" s="289"/>
      <c r="N4" s="289"/>
      <c r="O4" s="289"/>
      <c r="P4" s="289"/>
    </row>
    <row r="5" spans="1:16" ht="13.35" customHeight="1">
      <c r="B5" s="1"/>
      <c r="C5" s="1"/>
      <c r="D5" s="1"/>
      <c r="E5" s="1"/>
      <c r="F5" s="1"/>
      <c r="G5" s="1"/>
      <c r="H5" s="1"/>
      <c r="I5" s="1"/>
      <c r="J5" s="1"/>
      <c r="K5" s="1"/>
      <c r="L5" s="1"/>
      <c r="M5" s="1"/>
      <c r="N5" s="1"/>
      <c r="O5" s="1"/>
      <c r="P5" s="1"/>
    </row>
    <row r="6" spans="1:16" s="46" customFormat="1" ht="14.65" customHeight="1">
      <c r="A6" s="222"/>
      <c r="B6" s="42"/>
      <c r="C6" s="42"/>
      <c r="D6" s="533" t="s">
        <v>84</v>
      </c>
      <c r="E6" s="534"/>
      <c r="F6" s="534"/>
      <c r="G6" s="534"/>
      <c r="H6" s="534"/>
      <c r="I6" s="534"/>
      <c r="J6" s="534"/>
      <c r="K6" s="534"/>
      <c r="L6" s="534"/>
      <c r="M6" s="534"/>
      <c r="N6" s="534"/>
      <c r="O6" s="534"/>
      <c r="P6" s="535"/>
    </row>
    <row r="7" spans="1:16" s="46" customFormat="1" ht="14.25">
      <c r="A7" s="222"/>
      <c r="B7" s="357" t="s">
        <v>313</v>
      </c>
      <c r="C7" s="47"/>
      <c r="D7" s="536">
        <v>1995</v>
      </c>
      <c r="E7" s="536">
        <v>2000</v>
      </c>
      <c r="F7" s="536">
        <v>2005</v>
      </c>
      <c r="G7" s="536">
        <v>2006</v>
      </c>
      <c r="H7" s="536">
        <v>2007</v>
      </c>
      <c r="I7" s="536">
        <v>2008</v>
      </c>
      <c r="J7" s="536">
        <v>2009</v>
      </c>
      <c r="K7" s="536">
        <v>2010</v>
      </c>
      <c r="L7" s="536">
        <v>2011</v>
      </c>
      <c r="M7" s="536">
        <v>2012</v>
      </c>
      <c r="N7" s="536" t="s">
        <v>85</v>
      </c>
      <c r="O7" s="536">
        <v>2014</v>
      </c>
      <c r="P7" s="536">
        <v>2015</v>
      </c>
    </row>
    <row r="8" spans="1:16" s="46" customFormat="1" ht="12.75">
      <c r="B8" s="55"/>
      <c r="C8" s="129"/>
      <c r="D8" s="130"/>
      <c r="E8" s="130"/>
      <c r="F8" s="130"/>
      <c r="G8" s="130"/>
      <c r="H8" s="45"/>
      <c r="I8" s="45"/>
      <c r="J8" s="45"/>
      <c r="K8" s="45"/>
      <c r="L8" s="45"/>
      <c r="M8" s="45"/>
      <c r="N8" s="45"/>
      <c r="O8" s="45"/>
      <c r="P8" s="45"/>
    </row>
    <row r="9" spans="1:16" s="46" customFormat="1" ht="12.75">
      <c r="B9" s="78" t="s">
        <v>117</v>
      </c>
      <c r="C9" s="84"/>
      <c r="D9" s="131">
        <v>0.06</v>
      </c>
      <c r="E9" s="131">
        <v>6.0999999999999999E-2</v>
      </c>
      <c r="F9" s="131">
        <v>0.08</v>
      </c>
      <c r="G9" s="131">
        <v>0.08</v>
      </c>
      <c r="H9" s="131">
        <v>7.6999999999999999E-2</v>
      </c>
      <c r="I9" s="131">
        <v>7.8E-2</v>
      </c>
      <c r="J9" s="131">
        <v>6.9000000000000006E-2</v>
      </c>
      <c r="K9" s="131">
        <v>7.5999999999999998E-2</v>
      </c>
      <c r="L9" s="131">
        <v>7.4999999999999997E-2</v>
      </c>
      <c r="M9" s="131">
        <v>7.9000000000000001E-2</v>
      </c>
      <c r="N9" s="540">
        <v>0.08</v>
      </c>
      <c r="O9" s="540">
        <v>8.2000000000000003E-2</v>
      </c>
      <c r="P9" s="540">
        <v>7.4999999999999997E-2</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6.5000000000000002E-2</v>
      </c>
      <c r="E12" s="133">
        <v>6.6000000000000003E-2</v>
      </c>
      <c r="F12" s="133">
        <v>8.5999999999999993E-2</v>
      </c>
      <c r="G12" s="133">
        <v>8.5000000000000006E-2</v>
      </c>
      <c r="H12" s="133">
        <v>8.4000000000000005E-2</v>
      </c>
      <c r="I12" s="133">
        <v>8.7999999999999995E-2</v>
      </c>
      <c r="J12" s="133">
        <v>7.6999999999999999E-2</v>
      </c>
      <c r="K12" s="133">
        <v>8.3000000000000004E-2</v>
      </c>
      <c r="L12" s="133">
        <v>8.4000000000000005E-2</v>
      </c>
      <c r="M12" s="133">
        <v>0.09</v>
      </c>
      <c r="N12" s="133">
        <v>8.8999999999999996E-2</v>
      </c>
      <c r="O12" s="133">
        <v>9.4E-2</v>
      </c>
      <c r="P12" s="133">
        <v>8.3000000000000004E-2</v>
      </c>
    </row>
    <row r="13" spans="1:16" s="46" customFormat="1" ht="12.75">
      <c r="B13" s="92" t="s">
        <v>120</v>
      </c>
      <c r="C13" s="93"/>
      <c r="D13" s="134">
        <v>5.5E-2</v>
      </c>
      <c r="E13" s="134">
        <v>5.6000000000000001E-2</v>
      </c>
      <c r="F13" s="134">
        <v>7.3999999999999996E-2</v>
      </c>
      <c r="G13" s="134">
        <v>7.3999999999999996E-2</v>
      </c>
      <c r="H13" s="134">
        <v>7.0999999999999994E-2</v>
      </c>
      <c r="I13" s="134">
        <v>6.8000000000000005E-2</v>
      </c>
      <c r="J13" s="134">
        <v>6.2E-2</v>
      </c>
      <c r="K13" s="134">
        <v>6.9000000000000006E-2</v>
      </c>
      <c r="L13" s="134">
        <v>6.6000000000000003E-2</v>
      </c>
      <c r="M13" s="134">
        <v>6.9000000000000006E-2</v>
      </c>
      <c r="N13" s="134">
        <v>7.0999999999999994E-2</v>
      </c>
      <c r="O13" s="134">
        <v>7.0999999999999994E-2</v>
      </c>
      <c r="P13" s="134">
        <v>6.7000000000000004E-2</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6.9000000000000006E-2</v>
      </c>
      <c r="E16" s="133">
        <v>7.0000000000000007E-2</v>
      </c>
      <c r="F16" s="133">
        <v>9.0999999999999998E-2</v>
      </c>
      <c r="G16" s="133">
        <v>9.0999999999999998E-2</v>
      </c>
      <c r="H16" s="133">
        <v>8.7999999999999995E-2</v>
      </c>
      <c r="I16" s="133">
        <v>0.09</v>
      </c>
      <c r="J16" s="133">
        <v>7.9000000000000001E-2</v>
      </c>
      <c r="K16" s="133">
        <v>8.5999999999999993E-2</v>
      </c>
      <c r="L16" s="133">
        <v>8.3000000000000004E-2</v>
      </c>
      <c r="M16" s="133">
        <v>8.8999999999999996E-2</v>
      </c>
      <c r="N16" s="133">
        <v>0.09</v>
      </c>
      <c r="O16" s="133">
        <v>9.2999999999999999E-2</v>
      </c>
      <c r="P16" s="133">
        <v>8.5000000000000006E-2</v>
      </c>
    </row>
    <row r="17" spans="2:16" s="46" customFormat="1" ht="12.75">
      <c r="B17" s="92" t="s">
        <v>229</v>
      </c>
      <c r="C17" s="93"/>
      <c r="D17" s="134">
        <v>1.9E-2</v>
      </c>
      <c r="E17" s="134">
        <v>0.02</v>
      </c>
      <c r="F17" s="134">
        <v>2.8000000000000001E-2</v>
      </c>
      <c r="G17" s="134">
        <v>2.7E-2</v>
      </c>
      <c r="H17" s="134">
        <v>2.5999999999999999E-2</v>
      </c>
      <c r="I17" s="134">
        <v>2.4E-2</v>
      </c>
      <c r="J17" s="134">
        <v>2.4E-2</v>
      </c>
      <c r="K17" s="134">
        <v>2.8000000000000001E-2</v>
      </c>
      <c r="L17" s="134">
        <v>3.6999999999999998E-2</v>
      </c>
      <c r="M17" s="134">
        <v>3.1E-2</v>
      </c>
      <c r="N17" s="134">
        <v>3.2000000000000001E-2</v>
      </c>
      <c r="O17" s="134">
        <v>3.4000000000000002E-2</v>
      </c>
      <c r="P17" s="134">
        <v>2.8000000000000001E-2</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122</v>
      </c>
      <c r="C20" s="90"/>
      <c r="D20" s="133">
        <v>2.5999999999999999E-2</v>
      </c>
      <c r="E20" s="133">
        <v>3.3000000000000002E-2</v>
      </c>
      <c r="F20" s="133">
        <v>4.5999999999999999E-2</v>
      </c>
      <c r="G20" s="133">
        <v>0.05</v>
      </c>
      <c r="H20" s="133">
        <v>4.7E-2</v>
      </c>
      <c r="I20" s="133">
        <v>5.0999999999999997E-2</v>
      </c>
      <c r="J20" s="133">
        <v>4.4999999999999998E-2</v>
      </c>
      <c r="K20" s="133">
        <v>4.7E-2</v>
      </c>
      <c r="L20" s="133">
        <v>4.3999999999999997E-2</v>
      </c>
      <c r="M20" s="133">
        <v>4.8000000000000001E-2</v>
      </c>
      <c r="N20" s="133">
        <v>4.9000000000000002E-2</v>
      </c>
      <c r="O20" s="133">
        <v>4.4999999999999998E-2</v>
      </c>
      <c r="P20" s="133">
        <v>4.3999999999999997E-2</v>
      </c>
    </row>
    <row r="21" spans="2:16" s="46" customFormat="1" ht="12.75">
      <c r="B21" s="135" t="s">
        <v>123</v>
      </c>
      <c r="C21" s="86"/>
      <c r="D21" s="132">
        <v>3.6999999999999998E-2</v>
      </c>
      <c r="E21" s="132">
        <v>3.4000000000000002E-2</v>
      </c>
      <c r="F21" s="132">
        <v>4.1000000000000002E-2</v>
      </c>
      <c r="G21" s="132">
        <v>4.2000000000000003E-2</v>
      </c>
      <c r="H21" s="132">
        <v>3.4000000000000002E-2</v>
      </c>
      <c r="I21" s="132">
        <v>3.7999999999999999E-2</v>
      </c>
      <c r="J21" s="132">
        <v>3.5000000000000003E-2</v>
      </c>
      <c r="K21" s="132">
        <v>3.2000000000000001E-2</v>
      </c>
      <c r="L21" s="132">
        <v>3.9E-2</v>
      </c>
      <c r="M21" s="132">
        <v>4.5999999999999999E-2</v>
      </c>
      <c r="N21" s="132">
        <v>4.1000000000000002E-2</v>
      </c>
      <c r="O21" s="132">
        <v>5.0999999999999997E-2</v>
      </c>
      <c r="P21" s="132">
        <v>0.04</v>
      </c>
    </row>
    <row r="22" spans="2:16" s="46" customFormat="1" ht="12.75">
      <c r="B22" s="135" t="s">
        <v>124</v>
      </c>
      <c r="C22" s="86"/>
      <c r="D22" s="132">
        <v>7.0000000000000007E-2</v>
      </c>
      <c r="E22" s="132">
        <v>6.0999999999999999E-2</v>
      </c>
      <c r="F22" s="132">
        <v>8.1000000000000003E-2</v>
      </c>
      <c r="G22" s="132">
        <v>8.3000000000000004E-2</v>
      </c>
      <c r="H22" s="132">
        <v>0.08</v>
      </c>
      <c r="I22" s="132">
        <v>7.8E-2</v>
      </c>
      <c r="J22" s="132">
        <v>6.7000000000000004E-2</v>
      </c>
      <c r="K22" s="132">
        <v>8.2000000000000003E-2</v>
      </c>
      <c r="L22" s="132">
        <v>0.08</v>
      </c>
      <c r="M22" s="132">
        <v>8.7999999999999995E-2</v>
      </c>
      <c r="N22" s="132">
        <v>8.3000000000000004E-2</v>
      </c>
      <c r="O22" s="132">
        <v>8.2000000000000003E-2</v>
      </c>
      <c r="P22" s="132">
        <v>7.0000000000000007E-2</v>
      </c>
    </row>
    <row r="23" spans="2:16" s="46" customFormat="1" ht="12.75">
      <c r="B23" s="135" t="s">
        <v>125</v>
      </c>
      <c r="C23" s="86"/>
      <c r="D23" s="132">
        <v>9.0999999999999998E-2</v>
      </c>
      <c r="E23" s="132">
        <v>0.111</v>
      </c>
      <c r="F23" s="132">
        <v>0.14000000000000001</v>
      </c>
      <c r="G23" s="132">
        <v>0.13800000000000001</v>
      </c>
      <c r="H23" s="132">
        <v>0.129</v>
      </c>
      <c r="I23" s="132">
        <v>0.129</v>
      </c>
      <c r="J23" s="132">
        <v>0.11799999999999999</v>
      </c>
      <c r="K23" s="132">
        <v>0.11700000000000001</v>
      </c>
      <c r="L23" s="132">
        <v>0.112</v>
      </c>
      <c r="M23" s="132">
        <v>0.11600000000000001</v>
      </c>
      <c r="N23" s="132">
        <v>0.127</v>
      </c>
      <c r="O23" s="132">
        <v>0.13100000000000001</v>
      </c>
      <c r="P23" s="132">
        <v>0.122</v>
      </c>
    </row>
    <row r="24" spans="2:16" s="46" customFormat="1" ht="12.75">
      <c r="B24" s="92" t="s">
        <v>126</v>
      </c>
      <c r="C24" s="93"/>
      <c r="D24" s="134">
        <v>4.9000000000000002E-2</v>
      </c>
      <c r="E24" s="134">
        <v>4.3999999999999997E-2</v>
      </c>
      <c r="F24" s="134">
        <v>6.5000000000000002E-2</v>
      </c>
      <c r="G24" s="134">
        <v>0.06</v>
      </c>
      <c r="H24" s="134">
        <v>6.4000000000000001E-2</v>
      </c>
      <c r="I24" s="134">
        <v>6.5000000000000002E-2</v>
      </c>
      <c r="J24" s="134">
        <v>5.6000000000000001E-2</v>
      </c>
      <c r="K24" s="134">
        <v>6.3E-2</v>
      </c>
      <c r="L24" s="134">
        <v>6.5000000000000002E-2</v>
      </c>
      <c r="M24" s="134">
        <v>6.2E-2</v>
      </c>
      <c r="N24" s="134">
        <v>6.3E-2</v>
      </c>
      <c r="O24" s="134">
        <v>7.0999999999999994E-2</v>
      </c>
      <c r="P24" s="134">
        <v>6.6000000000000003E-2</v>
      </c>
    </row>
    <row r="25" spans="2:16" s="46" customFormat="1" ht="12.75">
      <c r="B25" s="135"/>
      <c r="C25" s="86"/>
      <c r="D25" s="132"/>
      <c r="E25" s="132"/>
      <c r="F25" s="132"/>
      <c r="G25" s="132"/>
      <c r="H25" s="132"/>
      <c r="I25" s="132"/>
      <c r="J25" s="132"/>
      <c r="K25" s="132"/>
      <c r="L25" s="132"/>
      <c r="M25" s="132"/>
      <c r="N25" s="132"/>
      <c r="O25" s="132"/>
      <c r="P25" s="132"/>
    </row>
    <row r="26" spans="2:16" s="46" customFormat="1" ht="14.25">
      <c r="B26" s="57" t="s">
        <v>438</v>
      </c>
      <c r="C26" s="86"/>
      <c r="D26" s="132"/>
      <c r="E26" s="132"/>
      <c r="F26" s="132"/>
      <c r="G26" s="132"/>
      <c r="H26" s="132"/>
      <c r="I26" s="132"/>
      <c r="J26" s="132"/>
      <c r="K26" s="132"/>
      <c r="L26" s="132"/>
      <c r="M26" s="132"/>
      <c r="N26" s="132"/>
      <c r="O26" s="132"/>
      <c r="P26" s="132"/>
    </row>
    <row r="27" spans="2:16" s="46" customFormat="1" ht="12.75">
      <c r="B27" s="89" t="s">
        <v>138</v>
      </c>
      <c r="C27" s="90"/>
      <c r="D27" s="133">
        <v>7.0999999999999994E-2</v>
      </c>
      <c r="E27" s="133">
        <v>4.9000000000000002E-2</v>
      </c>
      <c r="F27" s="133">
        <v>6.5000000000000002E-2</v>
      </c>
      <c r="G27" s="133">
        <v>0.06</v>
      </c>
      <c r="H27" s="133">
        <v>5.5E-2</v>
      </c>
      <c r="I27" s="133">
        <v>5.8000000000000003E-2</v>
      </c>
      <c r="J27" s="133">
        <v>0.05</v>
      </c>
      <c r="K27" s="133">
        <v>5.0999999999999997E-2</v>
      </c>
      <c r="L27" s="133">
        <v>4.9000000000000002E-2</v>
      </c>
      <c r="M27" s="133">
        <v>5.1999999999999998E-2</v>
      </c>
      <c r="N27" s="133">
        <v>5.2999999999999999E-2</v>
      </c>
      <c r="O27" s="133">
        <v>5.0999999999999997E-2</v>
      </c>
      <c r="P27" s="133">
        <v>5.2999999999999999E-2</v>
      </c>
    </row>
    <row r="28" spans="2:16" s="46" customFormat="1" ht="12.75">
      <c r="B28" s="135" t="s">
        <v>139</v>
      </c>
      <c r="C28" s="86"/>
      <c r="D28" s="132">
        <v>0.01</v>
      </c>
      <c r="E28" s="132">
        <v>1.6E-2</v>
      </c>
      <c r="F28" s="132">
        <v>1.7999999999999999E-2</v>
      </c>
      <c r="G28" s="132">
        <v>1.7000000000000001E-2</v>
      </c>
      <c r="H28" s="132">
        <v>0.01</v>
      </c>
      <c r="I28" s="132">
        <v>1.7999999999999999E-2</v>
      </c>
      <c r="J28" s="132">
        <v>1.7999999999999999E-2</v>
      </c>
      <c r="K28" s="132">
        <v>1.4999999999999999E-2</v>
      </c>
      <c r="L28" s="132">
        <v>2.3E-2</v>
      </c>
      <c r="M28" s="132">
        <v>1.7999999999999999E-2</v>
      </c>
      <c r="N28" s="132">
        <v>1.6E-2</v>
      </c>
      <c r="O28" s="132">
        <v>1.6E-2</v>
      </c>
      <c r="P28" s="132">
        <v>1.4E-2</v>
      </c>
    </row>
    <row r="29" spans="2:16" s="46" customFormat="1" ht="12.75">
      <c r="B29" s="135" t="s">
        <v>141</v>
      </c>
      <c r="C29" s="86"/>
      <c r="D29" s="132">
        <v>6.0999999999999999E-2</v>
      </c>
      <c r="E29" s="132">
        <v>6.4000000000000001E-2</v>
      </c>
      <c r="F29" s="132">
        <v>9.4E-2</v>
      </c>
      <c r="G29" s="132">
        <v>8.6999999999999994E-2</v>
      </c>
      <c r="H29" s="132">
        <v>9.2999999999999999E-2</v>
      </c>
      <c r="I29" s="132">
        <v>7.8E-2</v>
      </c>
      <c r="J29" s="132">
        <v>6.6000000000000003E-2</v>
      </c>
      <c r="K29" s="132">
        <v>6.9000000000000006E-2</v>
      </c>
      <c r="L29" s="132">
        <v>7.3999999999999996E-2</v>
      </c>
      <c r="M29" s="132">
        <v>9.6000000000000002E-2</v>
      </c>
      <c r="N29" s="132">
        <v>0.109</v>
      </c>
      <c r="O29" s="132">
        <v>0.123</v>
      </c>
      <c r="P29" s="132">
        <v>9.6000000000000002E-2</v>
      </c>
    </row>
    <row r="30" spans="2:16" s="46" customFormat="1" ht="12.75">
      <c r="B30" s="135" t="s">
        <v>142</v>
      </c>
      <c r="C30" s="86"/>
      <c r="D30" s="132">
        <v>3.3000000000000002E-2</v>
      </c>
      <c r="E30" s="132">
        <v>4.2999999999999997E-2</v>
      </c>
      <c r="F30" s="132">
        <v>5.8999999999999997E-2</v>
      </c>
      <c r="G30" s="132">
        <v>5.7000000000000002E-2</v>
      </c>
      <c r="H30" s="132">
        <v>0.05</v>
      </c>
      <c r="I30" s="132">
        <v>6.3E-2</v>
      </c>
      <c r="J30" s="132">
        <v>5.8000000000000003E-2</v>
      </c>
      <c r="K30" s="132">
        <v>5.6000000000000001E-2</v>
      </c>
      <c r="L30" s="132">
        <v>0.05</v>
      </c>
      <c r="M30" s="132">
        <v>5.3999999999999999E-2</v>
      </c>
      <c r="N30" s="132">
        <v>5.8999999999999997E-2</v>
      </c>
      <c r="O30" s="132">
        <v>5.2999999999999999E-2</v>
      </c>
      <c r="P30" s="132">
        <v>5.7000000000000002E-2</v>
      </c>
    </row>
    <row r="31" spans="2:16" s="46" customFormat="1" ht="12.75">
      <c r="B31" s="92" t="s">
        <v>143</v>
      </c>
      <c r="C31" s="93"/>
      <c r="D31" s="134">
        <v>2.1999999999999999E-2</v>
      </c>
      <c r="E31" s="134">
        <v>2.1999999999999999E-2</v>
      </c>
      <c r="F31" s="134">
        <v>2.9000000000000001E-2</v>
      </c>
      <c r="G31" s="134">
        <v>0.05</v>
      </c>
      <c r="H31" s="134">
        <v>4.1000000000000002E-2</v>
      </c>
      <c r="I31" s="134">
        <v>4.2000000000000003E-2</v>
      </c>
      <c r="J31" s="134">
        <v>3.4000000000000002E-2</v>
      </c>
      <c r="K31" s="134">
        <v>4.8000000000000001E-2</v>
      </c>
      <c r="L31" s="134">
        <v>0.05</v>
      </c>
      <c r="M31" s="134">
        <v>3.6999999999999998E-2</v>
      </c>
      <c r="N31" s="134">
        <v>3.1E-2</v>
      </c>
      <c r="O31" s="134">
        <v>3.4000000000000002E-2</v>
      </c>
      <c r="P31" s="134">
        <v>3.5000000000000003E-2</v>
      </c>
    </row>
    <row r="32" spans="2:16" s="46" customFormat="1" ht="12.75">
      <c r="B32" s="135"/>
      <c r="C32" s="86"/>
      <c r="D32" s="132"/>
      <c r="E32" s="132"/>
      <c r="F32" s="132"/>
      <c r="G32" s="132"/>
      <c r="H32" s="132"/>
      <c r="I32" s="132"/>
      <c r="J32" s="132"/>
      <c r="K32" s="132"/>
      <c r="L32" s="132"/>
      <c r="M32" s="132"/>
      <c r="N32" s="132"/>
      <c r="O32" s="132"/>
      <c r="P32" s="132"/>
    </row>
    <row r="33" spans="2:16" s="46" customFormat="1" ht="12.75">
      <c r="B33" s="57" t="s">
        <v>230</v>
      </c>
      <c r="C33" s="86"/>
      <c r="D33" s="132"/>
      <c r="E33" s="132"/>
      <c r="F33" s="132"/>
      <c r="G33" s="132"/>
      <c r="H33" s="132"/>
      <c r="I33" s="132"/>
      <c r="J33" s="132"/>
      <c r="K33" s="132"/>
      <c r="L33" s="132"/>
      <c r="M33" s="132"/>
      <c r="N33" s="132"/>
      <c r="O33" s="132"/>
      <c r="P33" s="132"/>
    </row>
    <row r="34" spans="2:16" s="46" customFormat="1" ht="12.75">
      <c r="B34" s="89" t="s">
        <v>231</v>
      </c>
      <c r="C34" s="90"/>
      <c r="D34" s="133">
        <v>9.6000000000000002E-2</v>
      </c>
      <c r="E34" s="133">
        <v>9.2999999999999999E-2</v>
      </c>
      <c r="F34" s="133">
        <v>0.122</v>
      </c>
      <c r="G34" s="133">
        <v>0.12</v>
      </c>
      <c r="H34" s="133">
        <v>0.11600000000000001</v>
      </c>
      <c r="I34" s="133">
        <v>0.111</v>
      </c>
      <c r="J34" s="133">
        <v>0.1</v>
      </c>
      <c r="K34" s="133">
        <v>0.11</v>
      </c>
      <c r="L34" s="133">
        <v>0.108</v>
      </c>
      <c r="M34" s="133">
        <v>0.11700000000000001</v>
      </c>
      <c r="N34" s="133">
        <v>0.11899999999999999</v>
      </c>
      <c r="O34" s="133">
        <v>0.11899999999999999</v>
      </c>
      <c r="P34" s="133">
        <v>0.108</v>
      </c>
    </row>
    <row r="35" spans="2:16" s="46" customFormat="1" ht="12.75">
      <c r="B35" s="135" t="s">
        <v>232</v>
      </c>
      <c r="C35" s="86"/>
      <c r="D35" s="132">
        <v>2.3E-2</v>
      </c>
      <c r="E35" s="132">
        <v>1.6E-2</v>
      </c>
      <c r="F35" s="132">
        <v>1.2E-2</v>
      </c>
      <c r="G35" s="132">
        <v>1.6E-2</v>
      </c>
      <c r="H35" s="132">
        <v>5.0000000000000001E-3</v>
      </c>
      <c r="I35" s="132">
        <v>0.01</v>
      </c>
      <c r="J35" s="132">
        <v>1.2999999999999999E-2</v>
      </c>
      <c r="K35" s="132">
        <v>1.2999999999999999E-2</v>
      </c>
      <c r="L35" s="132">
        <v>7.0000000000000001E-3</v>
      </c>
      <c r="M35" s="132">
        <v>8.9999999999999993E-3</v>
      </c>
      <c r="N35" s="132">
        <v>6.0000000000000001E-3</v>
      </c>
      <c r="O35" s="132">
        <v>7.0000000000000001E-3</v>
      </c>
      <c r="P35" s="132">
        <v>1.2999999999999999E-2</v>
      </c>
    </row>
    <row r="36" spans="2:16" s="46" customFormat="1" ht="12.75">
      <c r="B36" s="92" t="s">
        <v>233</v>
      </c>
      <c r="C36" s="93"/>
      <c r="D36" s="134">
        <v>4.7E-2</v>
      </c>
      <c r="E36" s="134">
        <v>4.4999999999999998E-2</v>
      </c>
      <c r="F36" s="134">
        <v>6.2E-2</v>
      </c>
      <c r="G36" s="134">
        <v>5.6000000000000001E-2</v>
      </c>
      <c r="H36" s="134">
        <v>6.0999999999999999E-2</v>
      </c>
      <c r="I36" s="134">
        <v>6.2E-2</v>
      </c>
      <c r="J36" s="134">
        <v>5.3999999999999999E-2</v>
      </c>
      <c r="K36" s="134">
        <v>0.06</v>
      </c>
      <c r="L36" s="134">
        <v>5.8000000000000003E-2</v>
      </c>
      <c r="M36" s="134">
        <v>5.5E-2</v>
      </c>
      <c r="N36" s="134">
        <v>5.6000000000000001E-2</v>
      </c>
      <c r="O36" s="134">
        <v>6.4000000000000001E-2</v>
      </c>
      <c r="P36" s="134">
        <v>5.8999999999999997E-2</v>
      </c>
    </row>
    <row r="37" spans="2:16" s="46" customFormat="1" ht="12.75">
      <c r="B37" s="135"/>
      <c r="C37" s="86"/>
      <c r="D37" s="132"/>
      <c r="E37" s="132"/>
      <c r="F37" s="132"/>
      <c r="G37" s="132"/>
      <c r="H37" s="132"/>
      <c r="I37" s="132"/>
      <c r="J37" s="132"/>
      <c r="K37" s="132"/>
      <c r="L37" s="132"/>
      <c r="M37" s="132"/>
      <c r="N37" s="132"/>
      <c r="O37" s="132"/>
      <c r="P37" s="132"/>
    </row>
    <row r="38" spans="2:16" s="46" customFormat="1" ht="12.75">
      <c r="B38" s="57" t="s">
        <v>234</v>
      </c>
      <c r="C38" s="137"/>
      <c r="D38" s="132"/>
      <c r="E38" s="132"/>
      <c r="F38" s="132"/>
      <c r="G38" s="132"/>
      <c r="H38" s="132"/>
      <c r="I38" s="132"/>
      <c r="J38" s="132"/>
      <c r="K38" s="132"/>
      <c r="L38" s="132"/>
      <c r="M38" s="132"/>
      <c r="N38" s="132"/>
      <c r="O38" s="132"/>
      <c r="P38" s="132"/>
    </row>
    <row r="39" spans="2:16" s="46" customFormat="1" ht="12.75">
      <c r="B39" s="199" t="s">
        <v>235</v>
      </c>
      <c r="C39" s="200"/>
      <c r="D39" s="133">
        <v>9.1999999999999998E-2</v>
      </c>
      <c r="E39" s="133">
        <v>9.0999999999999998E-2</v>
      </c>
      <c r="F39" s="133">
        <v>0.12</v>
      </c>
      <c r="G39" s="133">
        <v>0.11899999999999999</v>
      </c>
      <c r="H39" s="133">
        <v>0.115</v>
      </c>
      <c r="I39" s="133">
        <v>0.112</v>
      </c>
      <c r="J39" s="133">
        <v>0.10299999999999999</v>
      </c>
      <c r="K39" s="133">
        <v>0.11</v>
      </c>
      <c r="L39" s="133">
        <v>0.109</v>
      </c>
      <c r="M39" s="133">
        <v>0.11700000000000001</v>
      </c>
      <c r="N39" s="133">
        <v>0.124</v>
      </c>
      <c r="O39" s="133">
        <v>0.125</v>
      </c>
      <c r="P39" s="133">
        <v>0.11700000000000001</v>
      </c>
    </row>
    <row r="40" spans="2:16" s="46" customFormat="1" ht="12.75">
      <c r="B40" s="201" t="s">
        <v>236</v>
      </c>
      <c r="C40" s="202"/>
      <c r="D40" s="134">
        <v>0.03</v>
      </c>
      <c r="E40" s="134">
        <v>3.1E-2</v>
      </c>
      <c r="F40" s="134">
        <v>0.04</v>
      </c>
      <c r="G40" s="134">
        <v>4.1000000000000002E-2</v>
      </c>
      <c r="H40" s="134">
        <v>3.9E-2</v>
      </c>
      <c r="I40" s="134">
        <v>4.2000000000000003E-2</v>
      </c>
      <c r="J40" s="134">
        <v>3.2000000000000001E-2</v>
      </c>
      <c r="K40" s="134">
        <v>3.6999999999999998E-2</v>
      </c>
      <c r="L40" s="134">
        <v>3.6999999999999998E-2</v>
      </c>
      <c r="M40" s="134">
        <v>3.6999999999999998E-2</v>
      </c>
      <c r="N40" s="134">
        <v>3.3000000000000002E-2</v>
      </c>
      <c r="O40" s="134">
        <v>3.6999999999999998E-2</v>
      </c>
      <c r="P40" s="134">
        <v>3.1E-2</v>
      </c>
    </row>
    <row r="41" spans="2:16" s="46" customFormat="1" ht="12.75">
      <c r="B41" s="203"/>
      <c r="C41" s="137"/>
      <c r="D41" s="132"/>
      <c r="E41" s="132"/>
      <c r="F41" s="132"/>
      <c r="G41" s="132"/>
      <c r="H41" s="132"/>
      <c r="I41" s="132"/>
      <c r="J41" s="132"/>
      <c r="K41" s="132"/>
      <c r="L41" s="132"/>
      <c r="M41" s="132"/>
      <c r="N41" s="132"/>
      <c r="O41" s="132"/>
      <c r="P41" s="132"/>
    </row>
    <row r="42" spans="2:16" s="46" customFormat="1" ht="14.25">
      <c r="B42" s="57" t="s">
        <v>352</v>
      </c>
      <c r="C42" s="204"/>
      <c r="D42" s="132"/>
      <c r="E42" s="132"/>
      <c r="F42" s="132"/>
      <c r="G42" s="132"/>
      <c r="H42" s="132"/>
      <c r="I42" s="132"/>
      <c r="J42" s="132"/>
      <c r="K42" s="132"/>
      <c r="L42" s="132"/>
      <c r="M42" s="132"/>
      <c r="N42" s="132"/>
      <c r="O42" s="132"/>
      <c r="P42" s="132"/>
    </row>
    <row r="43" spans="2:16" s="46" customFormat="1" ht="12.75">
      <c r="B43" s="199" t="s">
        <v>134</v>
      </c>
      <c r="C43" s="200"/>
      <c r="D43" s="133">
        <v>6.5000000000000002E-2</v>
      </c>
      <c r="E43" s="133">
        <v>6.7000000000000004E-2</v>
      </c>
      <c r="F43" s="133">
        <v>8.8999999999999996E-2</v>
      </c>
      <c r="G43" s="133">
        <v>8.7999999999999995E-2</v>
      </c>
      <c r="H43" s="133">
        <v>8.4000000000000005E-2</v>
      </c>
      <c r="I43" s="133">
        <v>8.4000000000000005E-2</v>
      </c>
      <c r="J43" s="133">
        <v>7.3999999999999996E-2</v>
      </c>
      <c r="K43" s="133">
        <v>0.08</v>
      </c>
      <c r="L43" s="133">
        <v>8.2000000000000003E-2</v>
      </c>
      <c r="M43" s="133">
        <v>8.8999999999999996E-2</v>
      </c>
      <c r="N43" s="133">
        <v>8.7999999999999995E-2</v>
      </c>
      <c r="O43" s="133">
        <v>9.1999999999999998E-2</v>
      </c>
      <c r="P43" s="133">
        <v>8.2000000000000003E-2</v>
      </c>
    </row>
    <row r="44" spans="2:16" s="46" customFormat="1" ht="12.75">
      <c r="B44" s="201" t="s">
        <v>136</v>
      </c>
      <c r="C44" s="202"/>
      <c r="D44" s="134">
        <v>3.6999999999999998E-2</v>
      </c>
      <c r="E44" s="134">
        <v>3.7999999999999999E-2</v>
      </c>
      <c r="F44" s="134">
        <v>4.7E-2</v>
      </c>
      <c r="G44" s="134">
        <v>5.1999999999999998E-2</v>
      </c>
      <c r="H44" s="134">
        <v>5.5E-2</v>
      </c>
      <c r="I44" s="134">
        <v>5.6000000000000001E-2</v>
      </c>
      <c r="J44" s="134">
        <v>0.05</v>
      </c>
      <c r="K44" s="134">
        <v>6.3E-2</v>
      </c>
      <c r="L44" s="134">
        <v>0.05</v>
      </c>
      <c r="M44" s="134">
        <v>0.05</v>
      </c>
      <c r="N44" s="134">
        <v>5.8999999999999997E-2</v>
      </c>
      <c r="O44" s="134">
        <v>5.6000000000000001E-2</v>
      </c>
      <c r="P44" s="134">
        <v>5.8000000000000003E-2</v>
      </c>
    </row>
    <row r="45" spans="2:16" s="46" customFormat="1" ht="12.75">
      <c r="B45" s="45"/>
      <c r="C45" s="45"/>
      <c r="D45" s="96"/>
      <c r="E45" s="96"/>
      <c r="F45" s="96"/>
      <c r="G45" s="96"/>
      <c r="H45" s="96"/>
      <c r="I45" s="96"/>
      <c r="J45" s="96"/>
      <c r="K45" s="96"/>
      <c r="L45" s="96"/>
      <c r="M45" s="96"/>
      <c r="N45" s="96"/>
      <c r="O45" s="96"/>
      <c r="P45" s="96"/>
    </row>
    <row r="46" spans="2:16" s="46" customFormat="1" ht="12.75">
      <c r="B46" s="57" t="s">
        <v>378</v>
      </c>
      <c r="C46" s="45"/>
      <c r="D46" s="96"/>
      <c r="E46" s="96"/>
      <c r="F46" s="96"/>
      <c r="G46" s="96"/>
      <c r="H46" s="96"/>
      <c r="I46" s="96"/>
      <c r="J46" s="96"/>
      <c r="K46" s="96"/>
      <c r="L46" s="96"/>
      <c r="M46" s="96"/>
      <c r="N46" s="96"/>
      <c r="O46" s="96"/>
      <c r="P46" s="96"/>
    </row>
    <row r="47" spans="2:16" s="46" customFormat="1" ht="12.75">
      <c r="B47" s="89" t="s">
        <v>580</v>
      </c>
      <c r="C47" s="90"/>
      <c r="D47" s="541">
        <v>2441</v>
      </c>
      <c r="E47" s="541">
        <v>2761</v>
      </c>
      <c r="F47" s="541">
        <v>2922</v>
      </c>
      <c r="G47" s="541">
        <v>3008</v>
      </c>
      <c r="H47" s="541">
        <v>3110</v>
      </c>
      <c r="I47" s="541">
        <v>3161</v>
      </c>
      <c r="J47" s="541">
        <v>3293</v>
      </c>
      <c r="K47" s="541">
        <v>3299</v>
      </c>
      <c r="L47" s="541">
        <v>3383</v>
      </c>
      <c r="M47" s="541">
        <v>3395</v>
      </c>
      <c r="N47" s="541">
        <v>3404</v>
      </c>
      <c r="O47" s="541">
        <v>3513</v>
      </c>
      <c r="P47" s="541">
        <v>3619</v>
      </c>
    </row>
    <row r="48" spans="2:16" s="46" customFormat="1" ht="14.25">
      <c r="B48" s="92" t="s">
        <v>583</v>
      </c>
      <c r="C48" s="93"/>
      <c r="D48" s="282">
        <v>3.7999999999999999E-2</v>
      </c>
      <c r="E48" s="282">
        <v>0.04</v>
      </c>
      <c r="F48" s="282">
        <v>4.9000000000000002E-2</v>
      </c>
      <c r="G48" s="282">
        <v>0.05</v>
      </c>
      <c r="H48" s="282">
        <v>5.2999999999999999E-2</v>
      </c>
      <c r="I48" s="282">
        <v>5.5E-2</v>
      </c>
      <c r="J48" s="282">
        <v>0.05</v>
      </c>
      <c r="K48" s="282">
        <v>5.2999999999999999E-2</v>
      </c>
      <c r="L48" s="282">
        <v>4.9000000000000002E-2</v>
      </c>
      <c r="M48" s="282">
        <v>5.6000000000000001E-2</v>
      </c>
      <c r="N48" s="282">
        <v>5.8999999999999997E-2</v>
      </c>
      <c r="O48" s="282">
        <v>0.06</v>
      </c>
      <c r="P48" s="282">
        <v>5.3999999999999999E-2</v>
      </c>
    </row>
    <row r="49" spans="2:16" s="46" customFormat="1" ht="12.75">
      <c r="B49" s="45"/>
      <c r="C49" s="45"/>
      <c r="D49" s="45"/>
      <c r="E49" s="45"/>
      <c r="F49" s="45"/>
      <c r="G49" s="45"/>
      <c r="H49" s="45"/>
      <c r="I49" s="45"/>
      <c r="J49" s="45"/>
      <c r="K49" s="45"/>
      <c r="L49" s="45"/>
      <c r="M49" s="45"/>
      <c r="N49" s="45"/>
      <c r="O49" s="45"/>
      <c r="P49" s="45"/>
    </row>
    <row r="50" spans="2:16" s="46" customFormat="1" ht="12.75">
      <c r="B50" s="45" t="s">
        <v>381</v>
      </c>
      <c r="C50" s="45"/>
      <c r="D50" s="45"/>
      <c r="E50" s="45"/>
      <c r="F50" s="45"/>
      <c r="G50" s="45"/>
      <c r="H50" s="45"/>
      <c r="I50" s="45"/>
      <c r="J50" s="45"/>
      <c r="K50" s="45"/>
      <c r="L50" s="45"/>
      <c r="M50" s="45"/>
      <c r="N50" s="45"/>
      <c r="O50" s="45"/>
      <c r="P50" s="45"/>
    </row>
    <row r="51" spans="2:16" s="46" customFormat="1" ht="12.75">
      <c r="B51" s="45" t="s">
        <v>103</v>
      </c>
      <c r="C51" s="45"/>
      <c r="D51" s="45"/>
      <c r="E51" s="45"/>
      <c r="F51" s="45"/>
      <c r="G51" s="45"/>
      <c r="H51" s="45"/>
      <c r="I51" s="45"/>
      <c r="J51" s="45"/>
      <c r="K51" s="45"/>
      <c r="L51" s="45"/>
      <c r="M51" s="45"/>
      <c r="N51" s="45"/>
      <c r="O51" s="45"/>
      <c r="P51" s="45"/>
    </row>
    <row r="52" spans="2:16" s="46" customFormat="1" ht="14.25" customHeight="1">
      <c r="B52" s="115" t="s">
        <v>441</v>
      </c>
      <c r="C52" s="115"/>
      <c r="D52" s="115"/>
      <c r="E52" s="115"/>
      <c r="F52" s="115"/>
      <c r="G52" s="115"/>
      <c r="H52" s="115"/>
      <c r="I52" s="115"/>
      <c r="J52" s="115"/>
      <c r="K52" s="115"/>
      <c r="L52" s="115"/>
      <c r="M52" s="115"/>
      <c r="N52" s="115"/>
      <c r="O52" s="115"/>
    </row>
    <row r="53" spans="2:16" s="45" customFormat="1" ht="12.75" customHeight="1">
      <c r="B53" s="115" t="s">
        <v>442</v>
      </c>
      <c r="C53" s="115"/>
      <c r="D53" s="115"/>
      <c r="E53" s="115"/>
      <c r="F53" s="115"/>
      <c r="G53" s="115"/>
      <c r="H53" s="115"/>
      <c r="I53" s="115"/>
      <c r="J53" s="115"/>
      <c r="K53" s="115"/>
      <c r="L53" s="115"/>
      <c r="M53" s="115"/>
      <c r="N53" s="115"/>
      <c r="O53" s="115"/>
    </row>
    <row r="54" spans="2:16">
      <c r="B54" s="45" t="s">
        <v>584</v>
      </c>
      <c r="C54" s="46"/>
      <c r="D54" s="46"/>
      <c r="E54" s="46"/>
      <c r="F54" s="46"/>
      <c r="G54" s="46"/>
    </row>
    <row r="55" spans="2:16">
      <c r="B55" s="46"/>
      <c r="C55" s="46"/>
      <c r="D55" s="46"/>
      <c r="E55" s="46"/>
      <c r="F55" s="46"/>
      <c r="G55" s="46"/>
    </row>
    <row r="56" spans="2:16">
      <c r="B56" s="66" t="s">
        <v>101</v>
      </c>
      <c r="C56" s="46"/>
      <c r="D56" s="46"/>
      <c r="E56" s="46"/>
      <c r="F56" s="46"/>
      <c r="G56" s="46"/>
    </row>
    <row r="57" spans="2:16">
      <c r="B57" s="46"/>
      <c r="C57" s="46"/>
      <c r="D57" s="46"/>
      <c r="E57" s="46"/>
      <c r="F57" s="46"/>
      <c r="G57" s="46"/>
    </row>
    <row r="58" spans="2:16">
      <c r="B58" s="46"/>
      <c r="C58" s="46"/>
      <c r="D58" s="46"/>
      <c r="E58" s="46"/>
      <c r="F58" s="46"/>
      <c r="G58" s="46"/>
    </row>
  </sheetData>
  <mergeCells count="4">
    <mergeCell ref="B4:K4"/>
    <mergeCell ref="D6:P6"/>
    <mergeCell ref="B52:O52"/>
    <mergeCell ref="B53:O53"/>
  </mergeCells>
  <pageMargins left="0.70866141732283472" right="0.70866141732283472" top="0.78740157480314965" bottom="0.78740157480314965" header="0.31496062992125984" footer="0.31496062992125984"/>
  <pageSetup paperSize="9"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7" tint="0.39997558519241921"/>
  </sheetPr>
  <dimension ref="A1:P58"/>
  <sheetViews>
    <sheetView showGridLines="0" zoomScaleNormal="100" workbookViewId="0"/>
  </sheetViews>
  <sheetFormatPr baseColWidth="10" defaultColWidth="10.7109375" defaultRowHeight="15"/>
  <cols>
    <col min="1" max="2" width="10.7109375" style="33"/>
    <col min="3" max="3" width="27.5703125" style="33" customWidth="1"/>
    <col min="4" max="16" width="8.710937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531" t="s">
        <v>68</v>
      </c>
      <c r="C2" s="36" t="s">
        <v>69</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5" customHeight="1">
      <c r="B4" s="532" t="s">
        <v>581</v>
      </c>
      <c r="C4" s="532"/>
      <c r="D4" s="532"/>
      <c r="E4" s="532"/>
      <c r="F4" s="532"/>
      <c r="G4" s="532"/>
      <c r="H4" s="532"/>
      <c r="I4" s="532"/>
      <c r="J4" s="532"/>
      <c r="K4" s="532"/>
      <c r="L4" s="289"/>
      <c r="M4" s="289"/>
      <c r="N4" s="289"/>
      <c r="O4" s="289"/>
      <c r="P4" s="289"/>
    </row>
    <row r="5" spans="1:16" ht="13.35" customHeight="1">
      <c r="B5" s="1"/>
      <c r="C5" s="1"/>
      <c r="D5" s="1"/>
      <c r="E5" s="1"/>
      <c r="F5" s="1"/>
      <c r="G5" s="1"/>
      <c r="H5" s="1"/>
      <c r="I5" s="1"/>
      <c r="J5" s="1"/>
      <c r="K5" s="1"/>
      <c r="L5" s="1"/>
      <c r="M5" s="1"/>
      <c r="N5" s="1"/>
      <c r="O5" s="1"/>
      <c r="P5" s="1"/>
    </row>
    <row r="6" spans="1:16" s="46" customFormat="1" ht="14.65" customHeight="1">
      <c r="A6" s="222"/>
      <c r="B6" s="42"/>
      <c r="C6" s="42"/>
      <c r="D6" s="533" t="s">
        <v>84</v>
      </c>
      <c r="E6" s="534"/>
      <c r="F6" s="534"/>
      <c r="G6" s="534"/>
      <c r="H6" s="534"/>
      <c r="I6" s="534"/>
      <c r="J6" s="534"/>
      <c r="K6" s="534"/>
      <c r="L6" s="534"/>
      <c r="M6" s="534"/>
      <c r="N6" s="534"/>
      <c r="O6" s="534"/>
      <c r="P6" s="535"/>
    </row>
    <row r="7" spans="1:16" s="46" customFormat="1" ht="14.25">
      <c r="A7" s="222"/>
      <c r="B7" s="357" t="s">
        <v>313</v>
      </c>
      <c r="C7" s="47"/>
      <c r="D7" s="536">
        <v>1995</v>
      </c>
      <c r="E7" s="536">
        <v>2000</v>
      </c>
      <c r="F7" s="536">
        <v>2005</v>
      </c>
      <c r="G7" s="536">
        <v>2006</v>
      </c>
      <c r="H7" s="536">
        <v>2007</v>
      </c>
      <c r="I7" s="536">
        <v>2008</v>
      </c>
      <c r="J7" s="536">
        <v>2009</v>
      </c>
      <c r="K7" s="536">
        <v>2010</v>
      </c>
      <c r="L7" s="536">
        <v>2011</v>
      </c>
      <c r="M7" s="536">
        <v>2012</v>
      </c>
      <c r="N7" s="536" t="s">
        <v>85</v>
      </c>
      <c r="O7" s="536">
        <v>2014</v>
      </c>
      <c r="P7" s="536">
        <v>2015</v>
      </c>
    </row>
    <row r="8" spans="1:16" s="46" customFormat="1" ht="12.75">
      <c r="B8" s="55"/>
      <c r="C8" s="129"/>
      <c r="D8" s="130"/>
      <c r="E8" s="130"/>
      <c r="F8" s="130"/>
      <c r="G8" s="130"/>
      <c r="H8" s="96"/>
      <c r="I8" s="96"/>
      <c r="J8" s="96"/>
      <c r="K8" s="96"/>
      <c r="L8" s="96"/>
      <c r="M8" s="96"/>
      <c r="N8" s="96"/>
      <c r="O8" s="96"/>
      <c r="P8" s="96"/>
    </row>
    <row r="9" spans="1:16" s="46" customFormat="1" ht="12.75">
      <c r="B9" s="78" t="s">
        <v>117</v>
      </c>
      <c r="C9" s="84"/>
      <c r="D9" s="131">
        <v>1.0999999999999999E-2</v>
      </c>
      <c r="E9" s="131">
        <v>1.2E-2</v>
      </c>
      <c r="F9" s="131">
        <v>1.9E-2</v>
      </c>
      <c r="G9" s="131">
        <v>0.02</v>
      </c>
      <c r="H9" s="131">
        <v>2.1999999999999999E-2</v>
      </c>
      <c r="I9" s="131">
        <v>0.02</v>
      </c>
      <c r="J9" s="131">
        <v>1.6E-2</v>
      </c>
      <c r="K9" s="131">
        <v>0.02</v>
      </c>
      <c r="L9" s="131">
        <v>1.7000000000000001E-2</v>
      </c>
      <c r="M9" s="131">
        <v>0.02</v>
      </c>
      <c r="N9" s="540">
        <v>1.9E-2</v>
      </c>
      <c r="O9" s="540">
        <v>1.6E-2</v>
      </c>
      <c r="P9" s="540">
        <v>1.9E-2</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1.2999999999999999E-2</v>
      </c>
      <c r="E12" s="133">
        <v>1.2999999999999999E-2</v>
      </c>
      <c r="F12" s="133">
        <v>2.1999999999999999E-2</v>
      </c>
      <c r="G12" s="133">
        <v>2.3E-2</v>
      </c>
      <c r="H12" s="133">
        <v>2.3E-2</v>
      </c>
      <c r="I12" s="133">
        <v>2.3E-2</v>
      </c>
      <c r="J12" s="133">
        <v>1.7999999999999999E-2</v>
      </c>
      <c r="K12" s="133">
        <v>2.1999999999999999E-2</v>
      </c>
      <c r="L12" s="133">
        <v>0.02</v>
      </c>
      <c r="M12" s="133">
        <v>2.1999999999999999E-2</v>
      </c>
      <c r="N12" s="133">
        <v>2.1000000000000001E-2</v>
      </c>
      <c r="O12" s="133">
        <v>1.7999999999999999E-2</v>
      </c>
      <c r="P12" s="133">
        <v>2.1000000000000001E-2</v>
      </c>
    </row>
    <row r="13" spans="1:16" s="46" customFormat="1" ht="12.75">
      <c r="B13" s="92" t="s">
        <v>120</v>
      </c>
      <c r="C13" s="93"/>
      <c r="D13" s="134">
        <v>8.9999999999999993E-3</v>
      </c>
      <c r="E13" s="134">
        <v>1.0999999999999999E-2</v>
      </c>
      <c r="F13" s="134">
        <v>1.7000000000000001E-2</v>
      </c>
      <c r="G13" s="134">
        <v>1.7000000000000001E-2</v>
      </c>
      <c r="H13" s="134">
        <v>0.02</v>
      </c>
      <c r="I13" s="134">
        <v>1.6E-2</v>
      </c>
      <c r="J13" s="134">
        <v>1.4999999999999999E-2</v>
      </c>
      <c r="K13" s="134">
        <v>1.7999999999999999E-2</v>
      </c>
      <c r="L13" s="134">
        <v>1.4E-2</v>
      </c>
      <c r="M13" s="134">
        <v>1.7000000000000001E-2</v>
      </c>
      <c r="N13" s="134">
        <v>1.7000000000000001E-2</v>
      </c>
      <c r="O13" s="134">
        <v>1.4E-2</v>
      </c>
      <c r="P13" s="134">
        <v>1.6E-2</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1.2999999999999999E-2</v>
      </c>
      <c r="E16" s="133">
        <v>1.4E-2</v>
      </c>
      <c r="F16" s="133">
        <v>2.3E-2</v>
      </c>
      <c r="G16" s="133">
        <v>2.3E-2</v>
      </c>
      <c r="H16" s="133">
        <v>2.5000000000000001E-2</v>
      </c>
      <c r="I16" s="133">
        <v>2.3E-2</v>
      </c>
      <c r="J16" s="133">
        <v>1.9E-2</v>
      </c>
      <c r="K16" s="133">
        <v>2.3E-2</v>
      </c>
      <c r="L16" s="133">
        <v>1.9E-2</v>
      </c>
      <c r="M16" s="133">
        <v>2.3E-2</v>
      </c>
      <c r="N16" s="133">
        <v>2.1999999999999999E-2</v>
      </c>
      <c r="O16" s="133">
        <v>1.7999999999999999E-2</v>
      </c>
      <c r="P16" s="133">
        <v>2.1000000000000001E-2</v>
      </c>
    </row>
    <row r="17" spans="2:16" s="46" customFormat="1" ht="12.75">
      <c r="B17" s="92" t="s">
        <v>229</v>
      </c>
      <c r="C17" s="93"/>
      <c r="D17" s="134">
        <v>4.0000000000000001E-3</v>
      </c>
      <c r="E17" s="134">
        <v>4.0000000000000001E-3</v>
      </c>
      <c r="F17" s="134">
        <v>4.0000000000000001E-3</v>
      </c>
      <c r="G17" s="134">
        <v>6.0000000000000001E-3</v>
      </c>
      <c r="H17" s="134">
        <v>4.0000000000000001E-3</v>
      </c>
      <c r="I17" s="134">
        <v>5.0000000000000001E-3</v>
      </c>
      <c r="J17" s="134">
        <v>4.0000000000000001E-3</v>
      </c>
      <c r="K17" s="134">
        <v>5.0000000000000001E-3</v>
      </c>
      <c r="L17" s="134">
        <v>6.0000000000000001E-3</v>
      </c>
      <c r="M17" s="134">
        <v>5.0000000000000001E-3</v>
      </c>
      <c r="N17" s="134">
        <v>5.0000000000000001E-3</v>
      </c>
      <c r="O17" s="134">
        <v>4.0000000000000001E-3</v>
      </c>
      <c r="P17" s="134">
        <v>6.0000000000000001E-3</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122</v>
      </c>
      <c r="C20" s="90"/>
      <c r="D20" s="133">
        <v>2E-3</v>
      </c>
      <c r="E20" s="133">
        <v>8.0000000000000002E-3</v>
      </c>
      <c r="F20" s="133">
        <v>1.0999999999999999E-2</v>
      </c>
      <c r="G20" s="133">
        <v>1.2E-2</v>
      </c>
      <c r="H20" s="133">
        <v>1.4E-2</v>
      </c>
      <c r="I20" s="133">
        <v>1.0999999999999999E-2</v>
      </c>
      <c r="J20" s="133">
        <v>8.9999999999999993E-3</v>
      </c>
      <c r="K20" s="133">
        <v>1.2E-2</v>
      </c>
      <c r="L20" s="133">
        <v>8.9999999999999993E-3</v>
      </c>
      <c r="M20" s="133">
        <v>1.2E-2</v>
      </c>
      <c r="N20" s="133">
        <v>0.01</v>
      </c>
      <c r="O20" s="133">
        <v>6.0000000000000001E-3</v>
      </c>
      <c r="P20" s="133">
        <v>8.9999999999999993E-3</v>
      </c>
    </row>
    <row r="21" spans="2:16" s="46" customFormat="1" ht="12.75">
      <c r="B21" s="135" t="s">
        <v>123</v>
      </c>
      <c r="C21" s="86"/>
      <c r="D21" s="132">
        <v>6.0000000000000001E-3</v>
      </c>
      <c r="E21" s="132">
        <v>5.0000000000000001E-3</v>
      </c>
      <c r="F21" s="132">
        <v>1.2E-2</v>
      </c>
      <c r="G21" s="132">
        <v>8.0000000000000002E-3</v>
      </c>
      <c r="H21" s="132">
        <v>7.0000000000000001E-3</v>
      </c>
      <c r="I21" s="132">
        <v>0.01</v>
      </c>
      <c r="J21" s="132">
        <v>7.0000000000000001E-3</v>
      </c>
      <c r="K21" s="132">
        <v>7.0000000000000001E-3</v>
      </c>
      <c r="L21" s="132">
        <v>0.01</v>
      </c>
      <c r="M21" s="132">
        <v>1.2E-2</v>
      </c>
      <c r="N21" s="132">
        <v>1.0999999999999999E-2</v>
      </c>
      <c r="O21" s="132">
        <v>1.0999999999999999E-2</v>
      </c>
      <c r="P21" s="132">
        <v>1.4E-2</v>
      </c>
    </row>
    <row r="22" spans="2:16" s="46" customFormat="1" ht="12.75">
      <c r="B22" s="135" t="s">
        <v>124</v>
      </c>
      <c r="C22" s="86"/>
      <c r="D22" s="132">
        <v>0.01</v>
      </c>
      <c r="E22" s="132">
        <v>1.2E-2</v>
      </c>
      <c r="F22" s="132">
        <v>1.9E-2</v>
      </c>
      <c r="G22" s="132">
        <v>1.7000000000000001E-2</v>
      </c>
      <c r="H22" s="132">
        <v>1.9E-2</v>
      </c>
      <c r="I22" s="132">
        <v>1.7999999999999999E-2</v>
      </c>
      <c r="J22" s="132">
        <v>1.2999999999999999E-2</v>
      </c>
      <c r="K22" s="132">
        <v>2.1999999999999999E-2</v>
      </c>
      <c r="L22" s="132">
        <v>1.4E-2</v>
      </c>
      <c r="M22" s="132">
        <v>0.02</v>
      </c>
      <c r="N22" s="132">
        <v>1.7000000000000001E-2</v>
      </c>
      <c r="O22" s="132">
        <v>1.2999999999999999E-2</v>
      </c>
      <c r="P22" s="132">
        <v>1.7999999999999999E-2</v>
      </c>
    </row>
    <row r="23" spans="2:16" s="46" customFormat="1" ht="12.75">
      <c r="B23" s="135" t="s">
        <v>125</v>
      </c>
      <c r="C23" s="86"/>
      <c r="D23" s="132">
        <v>2.5000000000000001E-2</v>
      </c>
      <c r="E23" s="132">
        <v>2.1999999999999999E-2</v>
      </c>
      <c r="F23" s="132">
        <v>3.7999999999999999E-2</v>
      </c>
      <c r="G23" s="132">
        <v>4.2000000000000003E-2</v>
      </c>
      <c r="H23" s="132">
        <v>4.4999999999999998E-2</v>
      </c>
      <c r="I23" s="132">
        <v>0.04</v>
      </c>
      <c r="J23" s="132">
        <v>3.2000000000000001E-2</v>
      </c>
      <c r="K23" s="132">
        <v>0.03</v>
      </c>
      <c r="L23" s="132">
        <v>3.2000000000000001E-2</v>
      </c>
      <c r="M23" s="132">
        <v>3.2000000000000001E-2</v>
      </c>
      <c r="N23" s="132">
        <v>3.5000000000000003E-2</v>
      </c>
      <c r="O23" s="132">
        <v>2.9000000000000001E-2</v>
      </c>
      <c r="P23" s="132">
        <v>3.4000000000000002E-2</v>
      </c>
    </row>
    <row r="24" spans="2:16" s="46" customFormat="1" ht="12.75">
      <c r="B24" s="92" t="s">
        <v>126</v>
      </c>
      <c r="C24" s="93"/>
      <c r="D24" s="134">
        <v>8.0000000000000002E-3</v>
      </c>
      <c r="E24" s="134">
        <v>8.9999999999999993E-3</v>
      </c>
      <c r="F24" s="134">
        <v>1.2999999999999999E-2</v>
      </c>
      <c r="G24" s="134">
        <v>1.7000000000000001E-2</v>
      </c>
      <c r="H24" s="134">
        <v>1.6E-2</v>
      </c>
      <c r="I24" s="134">
        <v>1.4999999999999999E-2</v>
      </c>
      <c r="J24" s="134">
        <v>1.4999999999999999E-2</v>
      </c>
      <c r="K24" s="134">
        <v>1.6E-2</v>
      </c>
      <c r="L24" s="134">
        <v>1.4999999999999999E-2</v>
      </c>
      <c r="M24" s="134">
        <v>1.4E-2</v>
      </c>
      <c r="N24" s="134">
        <v>1.6E-2</v>
      </c>
      <c r="O24" s="134">
        <v>1.4E-2</v>
      </c>
      <c r="P24" s="134">
        <v>1.2999999999999999E-2</v>
      </c>
    </row>
    <row r="25" spans="2:16" s="46" customFormat="1" ht="12.75">
      <c r="B25" s="135"/>
      <c r="C25" s="86"/>
      <c r="D25" s="132"/>
      <c r="E25" s="132"/>
      <c r="F25" s="132"/>
      <c r="G25" s="132"/>
      <c r="H25" s="132"/>
      <c r="I25" s="132"/>
      <c r="J25" s="132"/>
      <c r="K25" s="132"/>
      <c r="L25" s="132"/>
      <c r="M25" s="132"/>
      <c r="N25" s="132"/>
      <c r="O25" s="132"/>
      <c r="P25" s="132"/>
    </row>
    <row r="26" spans="2:16" s="46" customFormat="1" ht="14.25">
      <c r="B26" s="57" t="s">
        <v>438</v>
      </c>
      <c r="C26" s="86"/>
      <c r="D26" s="132"/>
      <c r="E26" s="132"/>
      <c r="F26" s="132"/>
      <c r="G26" s="132"/>
      <c r="H26" s="132"/>
      <c r="I26" s="132"/>
      <c r="J26" s="132"/>
      <c r="K26" s="132"/>
      <c r="L26" s="132"/>
      <c r="M26" s="132"/>
      <c r="N26" s="132"/>
      <c r="O26" s="132"/>
      <c r="P26" s="132"/>
    </row>
    <row r="27" spans="2:16" s="46" customFormat="1" ht="12.75">
      <c r="B27" s="89" t="s">
        <v>138</v>
      </c>
      <c r="C27" s="90"/>
      <c r="D27" s="133">
        <v>1.7999999999999999E-2</v>
      </c>
      <c r="E27" s="133">
        <v>1.0999999999999999E-2</v>
      </c>
      <c r="F27" s="133">
        <v>1.7000000000000001E-2</v>
      </c>
      <c r="G27" s="133">
        <v>1.7000000000000001E-2</v>
      </c>
      <c r="H27" s="133">
        <v>1.4E-2</v>
      </c>
      <c r="I27" s="133">
        <v>1.4999999999999999E-2</v>
      </c>
      <c r="J27" s="133">
        <v>1.2E-2</v>
      </c>
      <c r="K27" s="133">
        <v>1.0999999999999999E-2</v>
      </c>
      <c r="L27" s="133">
        <v>1.4999999999999999E-2</v>
      </c>
      <c r="M27" s="133">
        <v>1.4999999999999999E-2</v>
      </c>
      <c r="N27" s="133">
        <v>1.4999999999999999E-2</v>
      </c>
      <c r="O27" s="133">
        <v>1.2E-2</v>
      </c>
      <c r="P27" s="133">
        <v>1.6E-2</v>
      </c>
    </row>
    <row r="28" spans="2:16" s="46" customFormat="1" ht="12.75">
      <c r="B28" s="135" t="s">
        <v>139</v>
      </c>
      <c r="C28" s="86"/>
      <c r="D28" s="132">
        <v>0</v>
      </c>
      <c r="E28" s="132">
        <v>0</v>
      </c>
      <c r="F28" s="132">
        <v>1E-3</v>
      </c>
      <c r="G28" s="132">
        <v>3.0000000000000001E-3</v>
      </c>
      <c r="H28" s="132">
        <v>2E-3</v>
      </c>
      <c r="I28" s="132">
        <v>5.0000000000000001E-3</v>
      </c>
      <c r="J28" s="132">
        <v>3.0000000000000001E-3</v>
      </c>
      <c r="K28" s="132">
        <v>3.0000000000000001E-3</v>
      </c>
      <c r="L28" s="132">
        <v>8.0000000000000002E-3</v>
      </c>
      <c r="M28" s="132">
        <v>3.0000000000000001E-3</v>
      </c>
      <c r="N28" s="132">
        <v>4.0000000000000001E-3</v>
      </c>
      <c r="O28" s="132">
        <v>5.0000000000000001E-3</v>
      </c>
      <c r="P28" s="132">
        <v>5.0000000000000001E-3</v>
      </c>
    </row>
    <row r="29" spans="2:16" s="46" customFormat="1" ht="12.75">
      <c r="B29" s="135" t="s">
        <v>141</v>
      </c>
      <c r="C29" s="86"/>
      <c r="D29" s="132">
        <v>1.0999999999999999E-2</v>
      </c>
      <c r="E29" s="132">
        <v>1.4E-2</v>
      </c>
      <c r="F29" s="132">
        <v>2.3E-2</v>
      </c>
      <c r="G29" s="132">
        <v>0.02</v>
      </c>
      <c r="H29" s="132">
        <v>3.1E-2</v>
      </c>
      <c r="I29" s="132">
        <v>0.02</v>
      </c>
      <c r="J29" s="132">
        <v>1.2E-2</v>
      </c>
      <c r="K29" s="132">
        <v>1.6E-2</v>
      </c>
      <c r="L29" s="132">
        <v>1.2999999999999999E-2</v>
      </c>
      <c r="M29" s="132">
        <v>2.1999999999999999E-2</v>
      </c>
      <c r="N29" s="132">
        <v>2.1000000000000001E-2</v>
      </c>
      <c r="O29" s="132">
        <v>1.7999999999999999E-2</v>
      </c>
      <c r="P29" s="132">
        <v>0.03</v>
      </c>
    </row>
    <row r="30" spans="2:16" s="46" customFormat="1" ht="12.75">
      <c r="B30" s="135" t="s">
        <v>142</v>
      </c>
      <c r="C30" s="86"/>
      <c r="D30" s="132">
        <v>2E-3</v>
      </c>
      <c r="E30" s="132">
        <v>7.0000000000000001E-3</v>
      </c>
      <c r="F30" s="132">
        <v>1.4999999999999999E-2</v>
      </c>
      <c r="G30" s="132">
        <v>1.4999999999999999E-2</v>
      </c>
      <c r="H30" s="132">
        <v>1.0999999999999999E-2</v>
      </c>
      <c r="I30" s="132">
        <v>1.2999999999999999E-2</v>
      </c>
      <c r="J30" s="132">
        <v>1.2999999999999999E-2</v>
      </c>
      <c r="K30" s="132">
        <v>1.4999999999999999E-2</v>
      </c>
      <c r="L30" s="132">
        <v>1.0999999999999999E-2</v>
      </c>
      <c r="M30" s="132">
        <v>1.2999999999999999E-2</v>
      </c>
      <c r="N30" s="132">
        <v>0.01</v>
      </c>
      <c r="O30" s="132">
        <v>8.0000000000000002E-3</v>
      </c>
      <c r="P30" s="132">
        <v>8.0000000000000002E-3</v>
      </c>
    </row>
    <row r="31" spans="2:16" s="46" customFormat="1" ht="12.75">
      <c r="B31" s="92" t="s">
        <v>143</v>
      </c>
      <c r="C31" s="93"/>
      <c r="D31" s="134">
        <v>0</v>
      </c>
      <c r="E31" s="134">
        <v>7.0000000000000001E-3</v>
      </c>
      <c r="F31" s="134">
        <v>5.0000000000000001E-3</v>
      </c>
      <c r="G31" s="134">
        <v>0.01</v>
      </c>
      <c r="H31" s="134">
        <v>1.2E-2</v>
      </c>
      <c r="I31" s="134">
        <v>0.01</v>
      </c>
      <c r="J31" s="134">
        <v>5.0000000000000001E-3</v>
      </c>
      <c r="K31" s="134">
        <v>8.9999999999999993E-3</v>
      </c>
      <c r="L31" s="134">
        <v>8.9999999999999993E-3</v>
      </c>
      <c r="M31" s="134">
        <v>1.2E-2</v>
      </c>
      <c r="N31" s="134">
        <v>0.01</v>
      </c>
      <c r="O31" s="134">
        <v>6.0000000000000001E-3</v>
      </c>
      <c r="P31" s="134">
        <v>8.0000000000000002E-3</v>
      </c>
    </row>
    <row r="32" spans="2:16" s="46" customFormat="1" ht="12.75">
      <c r="B32" s="135"/>
      <c r="C32" s="86"/>
      <c r="D32" s="132"/>
      <c r="E32" s="132"/>
      <c r="F32" s="132"/>
      <c r="G32" s="132"/>
      <c r="H32" s="132"/>
      <c r="I32" s="132"/>
      <c r="J32" s="132"/>
      <c r="K32" s="132"/>
      <c r="L32" s="132"/>
      <c r="M32" s="132"/>
      <c r="N32" s="132"/>
      <c r="O32" s="132"/>
      <c r="P32" s="132"/>
    </row>
    <row r="33" spans="2:16" s="46" customFormat="1" ht="12.75">
      <c r="B33" s="57" t="s">
        <v>230</v>
      </c>
      <c r="C33" s="86"/>
      <c r="D33" s="132"/>
      <c r="E33" s="132"/>
      <c r="F33" s="132"/>
      <c r="G33" s="132"/>
      <c r="H33" s="132"/>
      <c r="I33" s="132"/>
      <c r="J33" s="132"/>
      <c r="K33" s="132"/>
      <c r="L33" s="132"/>
      <c r="M33" s="132"/>
      <c r="N33" s="132"/>
      <c r="O33" s="132"/>
      <c r="P33" s="132"/>
    </row>
    <row r="34" spans="2:16" s="46" customFormat="1" ht="12.75">
      <c r="B34" s="89" t="s">
        <v>231</v>
      </c>
      <c r="C34" s="90"/>
      <c r="D34" s="133">
        <v>1.9E-2</v>
      </c>
      <c r="E34" s="133">
        <v>1.9E-2</v>
      </c>
      <c r="F34" s="133">
        <v>3.3000000000000002E-2</v>
      </c>
      <c r="G34" s="133">
        <v>3.1E-2</v>
      </c>
      <c r="H34" s="133">
        <v>3.5000000000000003E-2</v>
      </c>
      <c r="I34" s="133">
        <v>3.1E-2</v>
      </c>
      <c r="J34" s="133">
        <v>2.3E-2</v>
      </c>
      <c r="K34" s="133">
        <v>0.03</v>
      </c>
      <c r="L34" s="133">
        <v>2.4E-2</v>
      </c>
      <c r="M34" s="133">
        <v>0.03</v>
      </c>
      <c r="N34" s="133">
        <v>0.03</v>
      </c>
      <c r="O34" s="133">
        <v>2.5000000000000001E-2</v>
      </c>
      <c r="P34" s="133">
        <v>2.8000000000000001E-2</v>
      </c>
    </row>
    <row r="35" spans="2:16" s="46" customFormat="1" ht="12.75">
      <c r="B35" s="135" t="s">
        <v>232</v>
      </c>
      <c r="C35" s="86"/>
      <c r="D35" s="132">
        <v>5.0000000000000001E-3</v>
      </c>
      <c r="E35" s="132">
        <v>2E-3</v>
      </c>
      <c r="F35" s="132">
        <v>2E-3</v>
      </c>
      <c r="G35" s="132">
        <v>3.0000000000000001E-3</v>
      </c>
      <c r="H35" s="132">
        <v>0</v>
      </c>
      <c r="I35" s="132">
        <v>1E-3</v>
      </c>
      <c r="J35" s="132">
        <v>2E-3</v>
      </c>
      <c r="K35" s="132">
        <v>0</v>
      </c>
      <c r="L35" s="132">
        <v>1E-3</v>
      </c>
      <c r="M35" s="132">
        <v>2E-3</v>
      </c>
      <c r="N35" s="132">
        <v>4.0000000000000001E-3</v>
      </c>
      <c r="O35" s="132">
        <v>0</v>
      </c>
      <c r="P35" s="132">
        <v>0</v>
      </c>
    </row>
    <row r="36" spans="2:16" s="46" customFormat="1" ht="12.75">
      <c r="B36" s="92" t="s">
        <v>233</v>
      </c>
      <c r="C36" s="93"/>
      <c r="D36" s="134">
        <v>0.01</v>
      </c>
      <c r="E36" s="134">
        <v>8.9999999999999993E-3</v>
      </c>
      <c r="F36" s="134">
        <v>1.0999999999999999E-2</v>
      </c>
      <c r="G36" s="134">
        <v>1.4999999999999999E-2</v>
      </c>
      <c r="H36" s="134">
        <v>1.2E-2</v>
      </c>
      <c r="I36" s="134">
        <v>1.2999999999999999E-2</v>
      </c>
      <c r="J36" s="134">
        <v>1.2999999999999999E-2</v>
      </c>
      <c r="K36" s="134">
        <v>1.4999999999999999E-2</v>
      </c>
      <c r="L36" s="134">
        <v>1.2E-2</v>
      </c>
      <c r="M36" s="134">
        <v>1.2E-2</v>
      </c>
      <c r="N36" s="134">
        <v>1.2999999999999999E-2</v>
      </c>
      <c r="O36" s="134">
        <v>1.0999999999999999E-2</v>
      </c>
      <c r="P36" s="134">
        <v>1.0999999999999999E-2</v>
      </c>
    </row>
    <row r="37" spans="2:16" s="46" customFormat="1" ht="12.75">
      <c r="B37" s="135"/>
      <c r="C37" s="86"/>
      <c r="D37" s="132"/>
      <c r="E37" s="132"/>
      <c r="F37" s="132"/>
      <c r="G37" s="132"/>
      <c r="H37" s="132"/>
      <c r="I37" s="132"/>
      <c r="J37" s="132"/>
      <c r="K37" s="132"/>
      <c r="L37" s="132"/>
      <c r="M37" s="132"/>
      <c r="N37" s="132"/>
      <c r="O37" s="132"/>
      <c r="P37" s="132"/>
    </row>
    <row r="38" spans="2:16" s="46" customFormat="1" ht="12.75">
      <c r="B38" s="57" t="s">
        <v>234</v>
      </c>
      <c r="C38" s="137"/>
      <c r="D38" s="132"/>
      <c r="E38" s="132"/>
      <c r="F38" s="132"/>
      <c r="G38" s="132"/>
      <c r="H38" s="132"/>
      <c r="I38" s="132"/>
      <c r="J38" s="132"/>
      <c r="K38" s="132"/>
      <c r="L38" s="132"/>
      <c r="M38" s="132"/>
      <c r="N38" s="132"/>
      <c r="O38" s="132"/>
      <c r="P38" s="132"/>
    </row>
    <row r="39" spans="2:16" s="46" customFormat="1" ht="12.75">
      <c r="B39" s="199" t="s">
        <v>235</v>
      </c>
      <c r="C39" s="200"/>
      <c r="D39" s="133">
        <v>1.7999999999999999E-2</v>
      </c>
      <c r="E39" s="133">
        <v>1.9E-2</v>
      </c>
      <c r="F39" s="133">
        <v>2.9000000000000001E-2</v>
      </c>
      <c r="G39" s="133">
        <v>0.03</v>
      </c>
      <c r="H39" s="133">
        <v>3.3000000000000002E-2</v>
      </c>
      <c r="I39" s="133">
        <v>2.8000000000000001E-2</v>
      </c>
      <c r="J39" s="133">
        <v>2.4E-2</v>
      </c>
      <c r="K39" s="133">
        <v>2.8000000000000001E-2</v>
      </c>
      <c r="L39" s="133">
        <v>2.5000000000000001E-2</v>
      </c>
      <c r="M39" s="133">
        <v>0.03</v>
      </c>
      <c r="N39" s="133">
        <v>0.03</v>
      </c>
      <c r="O39" s="133">
        <v>2.3E-2</v>
      </c>
      <c r="P39" s="133">
        <v>0.03</v>
      </c>
    </row>
    <row r="40" spans="2:16" s="46" customFormat="1" ht="12.75">
      <c r="B40" s="201" t="s">
        <v>236</v>
      </c>
      <c r="C40" s="202"/>
      <c r="D40" s="134">
        <v>5.0000000000000001E-3</v>
      </c>
      <c r="E40" s="134">
        <v>5.0000000000000001E-3</v>
      </c>
      <c r="F40" s="134">
        <v>0.01</v>
      </c>
      <c r="G40" s="134">
        <v>0.01</v>
      </c>
      <c r="H40" s="134">
        <v>0.01</v>
      </c>
      <c r="I40" s="134">
        <v>1.0999999999999999E-2</v>
      </c>
      <c r="J40" s="134">
        <v>8.0000000000000002E-3</v>
      </c>
      <c r="K40" s="134">
        <v>0.01</v>
      </c>
      <c r="L40" s="134">
        <v>8.0000000000000002E-3</v>
      </c>
      <c r="M40" s="134">
        <v>8.0000000000000002E-3</v>
      </c>
      <c r="N40" s="134">
        <v>7.0000000000000001E-3</v>
      </c>
      <c r="O40" s="134">
        <v>8.0000000000000002E-3</v>
      </c>
      <c r="P40" s="134">
        <v>7.0000000000000001E-3</v>
      </c>
    </row>
    <row r="41" spans="2:16" s="46" customFormat="1" ht="12.75">
      <c r="B41" s="203"/>
      <c r="C41" s="137"/>
      <c r="D41" s="132"/>
      <c r="E41" s="132"/>
      <c r="F41" s="132"/>
      <c r="G41" s="132"/>
      <c r="H41" s="132"/>
      <c r="I41" s="132"/>
      <c r="J41" s="132"/>
      <c r="K41" s="132"/>
      <c r="L41" s="132"/>
      <c r="M41" s="132"/>
      <c r="N41" s="132"/>
      <c r="O41" s="132"/>
      <c r="P41" s="132"/>
    </row>
    <row r="42" spans="2:16" s="46" customFormat="1" ht="14.25">
      <c r="B42" s="57" t="s">
        <v>352</v>
      </c>
      <c r="C42" s="204"/>
      <c r="D42" s="132"/>
      <c r="E42" s="132"/>
      <c r="F42" s="132"/>
      <c r="G42" s="132"/>
      <c r="H42" s="132"/>
      <c r="I42" s="132"/>
      <c r="J42" s="132"/>
      <c r="K42" s="132"/>
      <c r="L42" s="132"/>
      <c r="M42" s="132"/>
      <c r="N42" s="132"/>
      <c r="O42" s="132"/>
      <c r="P42" s="132"/>
    </row>
    <row r="43" spans="2:16" s="46" customFormat="1" ht="12.75">
      <c r="B43" s="199" t="s">
        <v>134</v>
      </c>
      <c r="C43" s="200"/>
      <c r="D43" s="133">
        <v>1.2E-2</v>
      </c>
      <c r="E43" s="133">
        <v>1.2999999999999999E-2</v>
      </c>
      <c r="F43" s="133">
        <v>2.1000000000000001E-2</v>
      </c>
      <c r="G43" s="133">
        <v>2.1999999999999999E-2</v>
      </c>
      <c r="H43" s="133">
        <v>2.3E-2</v>
      </c>
      <c r="I43" s="133">
        <v>2.1000000000000001E-2</v>
      </c>
      <c r="J43" s="133">
        <v>1.7999999999999999E-2</v>
      </c>
      <c r="K43" s="133">
        <v>2.1000000000000001E-2</v>
      </c>
      <c r="L43" s="133">
        <v>1.7000000000000001E-2</v>
      </c>
      <c r="M43" s="133">
        <v>2.1999999999999999E-2</v>
      </c>
      <c r="N43" s="133">
        <v>2.1000000000000001E-2</v>
      </c>
      <c r="O43" s="133">
        <v>1.7000000000000001E-2</v>
      </c>
      <c r="P43" s="133">
        <v>2.1000000000000001E-2</v>
      </c>
    </row>
    <row r="44" spans="2:16" s="46" customFormat="1" ht="12.75">
      <c r="B44" s="201" t="s">
        <v>136</v>
      </c>
      <c r="C44" s="202"/>
      <c r="D44" s="134">
        <v>8.9999999999999993E-3</v>
      </c>
      <c r="E44" s="134">
        <v>1.4E-2</v>
      </c>
      <c r="F44" s="134">
        <v>1.2999999999999999E-2</v>
      </c>
      <c r="G44" s="134">
        <v>1.2999999999999999E-2</v>
      </c>
      <c r="H44" s="134">
        <v>1.7000000000000001E-2</v>
      </c>
      <c r="I44" s="134">
        <v>1.4999999999999999E-2</v>
      </c>
      <c r="J44" s="134">
        <v>1.2E-2</v>
      </c>
      <c r="K44" s="134">
        <v>1.6E-2</v>
      </c>
      <c r="L44" s="134">
        <v>1.7000000000000001E-2</v>
      </c>
      <c r="M44" s="134">
        <v>1.2999999999999999E-2</v>
      </c>
      <c r="N44" s="134">
        <v>1.2999999999999999E-2</v>
      </c>
      <c r="O44" s="134">
        <v>1.2999999999999999E-2</v>
      </c>
      <c r="P44" s="134">
        <v>1.2999999999999999E-2</v>
      </c>
    </row>
    <row r="45" spans="2:16" s="46" customFormat="1" ht="12.75">
      <c r="B45" s="45"/>
      <c r="C45" s="45"/>
      <c r="D45" s="96"/>
      <c r="E45" s="96"/>
      <c r="F45" s="96"/>
      <c r="G45" s="96"/>
      <c r="H45" s="96"/>
      <c r="I45" s="96"/>
      <c r="J45" s="96"/>
      <c r="K45" s="96"/>
      <c r="L45" s="96"/>
      <c r="M45" s="96"/>
      <c r="N45" s="96"/>
      <c r="O45" s="96"/>
      <c r="P45" s="96"/>
    </row>
    <row r="46" spans="2:16" s="46" customFormat="1" ht="12.75">
      <c r="B46" s="57" t="s">
        <v>378</v>
      </c>
      <c r="C46" s="45"/>
      <c r="D46" s="96"/>
      <c r="E46" s="96"/>
      <c r="F46" s="96"/>
      <c r="G46" s="96"/>
      <c r="H46" s="96"/>
      <c r="I46" s="96"/>
      <c r="J46" s="96"/>
      <c r="K46" s="96"/>
      <c r="L46" s="96"/>
      <c r="M46" s="96"/>
      <c r="N46" s="96"/>
      <c r="O46" s="96"/>
      <c r="P46" s="96"/>
    </row>
    <row r="47" spans="2:16" s="46" customFormat="1" ht="12.75">
      <c r="B47" s="89" t="s">
        <v>582</v>
      </c>
      <c r="C47" s="90"/>
      <c r="D47" s="541">
        <v>3661</v>
      </c>
      <c r="E47" s="541">
        <v>4142</v>
      </c>
      <c r="F47" s="541">
        <v>4384</v>
      </c>
      <c r="G47" s="541">
        <v>4512</v>
      </c>
      <c r="H47" s="541">
        <v>4665</v>
      </c>
      <c r="I47" s="541">
        <v>4741</v>
      </c>
      <c r="J47" s="541">
        <v>4939</v>
      </c>
      <c r="K47" s="541">
        <v>4949</v>
      </c>
      <c r="L47" s="541">
        <v>5074</v>
      </c>
      <c r="M47" s="541">
        <v>5093</v>
      </c>
      <c r="N47" s="541">
        <v>5106</v>
      </c>
      <c r="O47" s="541">
        <v>5270</v>
      </c>
      <c r="P47" s="541">
        <v>5429</v>
      </c>
    </row>
    <row r="48" spans="2:16" s="46" customFormat="1" ht="14.25">
      <c r="B48" s="92" t="s">
        <v>583</v>
      </c>
      <c r="C48" s="93"/>
      <c r="D48" s="282">
        <v>5.0000000000000001E-3</v>
      </c>
      <c r="E48" s="282">
        <v>5.0000000000000001E-3</v>
      </c>
      <c r="F48" s="282">
        <v>0.01</v>
      </c>
      <c r="G48" s="282">
        <v>1.0999999999999999E-2</v>
      </c>
      <c r="H48" s="282">
        <v>0.01</v>
      </c>
      <c r="I48" s="282">
        <v>1.2999999999999999E-2</v>
      </c>
      <c r="J48" s="282">
        <v>1.2E-2</v>
      </c>
      <c r="K48" s="282">
        <v>1.2999999999999999E-2</v>
      </c>
      <c r="L48" s="282">
        <v>1.2E-2</v>
      </c>
      <c r="M48" s="282">
        <v>1.4E-2</v>
      </c>
      <c r="N48" s="282">
        <v>1.2999999999999999E-2</v>
      </c>
      <c r="O48" s="282">
        <v>0.01</v>
      </c>
      <c r="P48" s="282">
        <v>1.0999999999999999E-2</v>
      </c>
    </row>
    <row r="49" spans="2:16" s="46" customFormat="1" ht="12.75">
      <c r="B49" s="45"/>
      <c r="C49" s="45"/>
      <c r="D49" s="45"/>
      <c r="E49" s="45"/>
      <c r="F49" s="45"/>
      <c r="G49" s="45"/>
      <c r="H49" s="45"/>
      <c r="I49" s="45"/>
      <c r="J49" s="45"/>
      <c r="K49" s="45"/>
      <c r="L49" s="45"/>
      <c r="M49" s="45"/>
      <c r="N49" s="45"/>
      <c r="O49" s="45"/>
      <c r="P49" s="45"/>
    </row>
    <row r="50" spans="2:16" s="46" customFormat="1" ht="12.75">
      <c r="B50" s="45" t="s">
        <v>381</v>
      </c>
      <c r="C50" s="45"/>
      <c r="D50" s="45"/>
      <c r="E50" s="45"/>
      <c r="F50" s="45"/>
      <c r="G50" s="45"/>
      <c r="H50" s="45"/>
      <c r="I50" s="45"/>
      <c r="J50" s="45"/>
      <c r="K50" s="45"/>
      <c r="L50" s="45"/>
      <c r="M50" s="45"/>
      <c r="N50" s="45"/>
      <c r="O50" s="45"/>
      <c r="P50" s="45"/>
    </row>
    <row r="51" spans="2:16">
      <c r="B51" s="45" t="s">
        <v>103</v>
      </c>
      <c r="C51" s="45"/>
      <c r="D51" s="45"/>
      <c r="E51" s="45"/>
      <c r="F51" s="45"/>
      <c r="G51" s="45"/>
      <c r="H51" s="1"/>
      <c r="I51" s="1"/>
      <c r="J51" s="1"/>
      <c r="K51" s="1"/>
      <c r="L51" s="1"/>
      <c r="M51" s="1"/>
      <c r="N51" s="1"/>
      <c r="O51" s="1"/>
      <c r="P51" s="1"/>
    </row>
    <row r="52" spans="2:16" ht="13.5" customHeight="1">
      <c r="B52" s="115" t="s">
        <v>441</v>
      </c>
      <c r="C52" s="115"/>
      <c r="D52" s="115"/>
      <c r="E52" s="115"/>
      <c r="F52" s="115"/>
      <c r="G52" s="115"/>
      <c r="H52" s="115"/>
      <c r="I52" s="115"/>
      <c r="J52" s="115"/>
      <c r="K52" s="115"/>
      <c r="L52" s="115"/>
      <c r="M52" s="115"/>
      <c r="N52" s="115"/>
    </row>
    <row r="53" spans="2:16" ht="14.25" customHeight="1">
      <c r="B53" s="115" t="s">
        <v>442</v>
      </c>
      <c r="C53" s="115"/>
      <c r="D53" s="115"/>
      <c r="E53" s="115"/>
      <c r="F53" s="115"/>
      <c r="G53" s="115"/>
      <c r="H53" s="115"/>
      <c r="I53" s="115"/>
      <c r="J53" s="115"/>
      <c r="K53" s="115"/>
      <c r="L53" s="115"/>
      <c r="M53" s="115"/>
      <c r="N53" s="115"/>
      <c r="O53" s="115"/>
    </row>
    <row r="54" spans="2:16">
      <c r="B54" s="45" t="s">
        <v>584</v>
      </c>
      <c r="C54" s="46"/>
      <c r="D54" s="46"/>
      <c r="E54" s="46"/>
      <c r="F54" s="46"/>
      <c r="G54" s="46"/>
    </row>
    <row r="55" spans="2:16">
      <c r="B55" s="46"/>
      <c r="C55" s="46"/>
      <c r="D55" s="46"/>
      <c r="E55" s="46"/>
      <c r="F55" s="46"/>
      <c r="G55" s="46"/>
    </row>
    <row r="56" spans="2:16">
      <c r="B56" s="137" t="s">
        <v>101</v>
      </c>
      <c r="C56" s="46"/>
      <c r="D56" s="46"/>
      <c r="E56" s="46"/>
      <c r="F56" s="46"/>
      <c r="G56" s="46"/>
    </row>
    <row r="57" spans="2:16">
      <c r="B57" s="46"/>
      <c r="C57" s="46"/>
      <c r="D57" s="46"/>
      <c r="E57" s="46"/>
      <c r="F57" s="46"/>
      <c r="G57" s="46"/>
    </row>
    <row r="58" spans="2:16">
      <c r="B58" s="46"/>
      <c r="C58" s="46"/>
      <c r="D58" s="46"/>
      <c r="E58" s="46"/>
      <c r="F58" s="46"/>
      <c r="G58" s="46"/>
    </row>
  </sheetData>
  <mergeCells count="4">
    <mergeCell ref="B4:K4"/>
    <mergeCell ref="D6:P6"/>
    <mergeCell ref="B52:N52"/>
    <mergeCell ref="B53:O53"/>
  </mergeCells>
  <pageMargins left="0.70866141732283472" right="0.70866141732283472" top="0.78740157480314965" bottom="0.78740157480314965" header="0.31496062992125984" footer="0.31496062992125984"/>
  <pageSetup paperSize="9"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theme="7" tint="0.39997558519241921"/>
  </sheetPr>
  <dimension ref="A2:H50"/>
  <sheetViews>
    <sheetView showGridLines="0" zoomScaleNormal="100" workbookViewId="0"/>
  </sheetViews>
  <sheetFormatPr baseColWidth="10" defaultColWidth="10.7109375" defaultRowHeight="15"/>
  <cols>
    <col min="1" max="2" width="10.7109375" style="33"/>
    <col min="3" max="3" width="26" style="33" customWidth="1"/>
    <col min="4" max="6" width="12.7109375" style="33" customWidth="1"/>
    <col min="7" max="16384" width="10.7109375" style="33"/>
  </cols>
  <sheetData>
    <row r="2" spans="1:8" s="38" customFormat="1" ht="26.85" customHeight="1">
      <c r="A2" s="34"/>
      <c r="B2" s="542" t="s">
        <v>68</v>
      </c>
      <c r="C2" s="36" t="s">
        <v>69</v>
      </c>
      <c r="D2" s="37"/>
      <c r="E2" s="37"/>
      <c r="F2" s="37"/>
      <c r="G2" s="1"/>
      <c r="H2" s="33"/>
    </row>
    <row r="3" spans="1:8" ht="13.35" customHeight="1">
      <c r="A3" s="1"/>
      <c r="B3" s="1"/>
      <c r="C3" s="1"/>
      <c r="D3" s="1"/>
      <c r="E3" s="1"/>
      <c r="F3" s="1"/>
      <c r="G3" s="1"/>
    </row>
    <row r="4" spans="1:8" ht="15" customHeight="1">
      <c r="A4" s="1"/>
      <c r="B4" s="543" t="s">
        <v>579</v>
      </c>
      <c r="C4" s="1"/>
      <c r="D4" s="1"/>
      <c r="E4" s="1"/>
      <c r="F4" s="1"/>
      <c r="G4" s="1"/>
    </row>
    <row r="5" spans="1:8" ht="13.35" customHeight="1">
      <c r="A5" s="1"/>
      <c r="B5" s="1"/>
      <c r="C5" s="1"/>
      <c r="D5" s="1"/>
      <c r="E5" s="1"/>
      <c r="F5" s="1"/>
      <c r="G5" s="1"/>
    </row>
    <row r="6" spans="1:8" s="46" customFormat="1" ht="14.65" customHeight="1">
      <c r="A6" s="42"/>
      <c r="B6" s="544"/>
      <c r="C6" s="545"/>
      <c r="D6" s="546" t="s">
        <v>106</v>
      </c>
      <c r="E6" s="546"/>
      <c r="F6" s="546"/>
      <c r="G6" s="45"/>
    </row>
    <row r="7" spans="1:8" s="46" customFormat="1" ht="13.15" customHeight="1">
      <c r="A7" s="42"/>
      <c r="B7" s="357" t="s">
        <v>313</v>
      </c>
      <c r="C7" s="47"/>
      <c r="D7" s="536">
        <v>2003</v>
      </c>
      <c r="E7" s="536">
        <v>2008</v>
      </c>
      <c r="F7" s="536">
        <v>2013</v>
      </c>
      <c r="G7" s="45"/>
    </row>
    <row r="8" spans="1:8" s="46" customFormat="1" ht="12.75">
      <c r="A8" s="45"/>
      <c r="B8" s="55"/>
      <c r="C8" s="129"/>
      <c r="D8" s="130"/>
      <c r="E8" s="130"/>
      <c r="F8" s="130"/>
      <c r="G8" s="45"/>
    </row>
    <row r="9" spans="1:8" s="46" customFormat="1" ht="12.75">
      <c r="A9" s="45"/>
      <c r="B9" s="78" t="s">
        <v>117</v>
      </c>
      <c r="C9" s="84"/>
      <c r="D9" s="131">
        <v>6.3850000000000004E-2</v>
      </c>
      <c r="E9" s="131">
        <v>7.6399999999999996E-2</v>
      </c>
      <c r="F9" s="131">
        <v>7.6819999999999999E-2</v>
      </c>
      <c r="G9" s="45"/>
    </row>
    <row r="10" spans="1:8" s="46" customFormat="1" ht="12.75">
      <c r="A10" s="45"/>
      <c r="B10" s="57"/>
      <c r="C10" s="86"/>
      <c r="D10" s="132"/>
      <c r="E10" s="132"/>
      <c r="F10" s="132"/>
      <c r="G10" s="45"/>
    </row>
    <row r="11" spans="1:8" s="46" customFormat="1" ht="12.75">
      <c r="A11" s="42"/>
      <c r="B11" s="57" t="s">
        <v>118</v>
      </c>
      <c r="C11" s="86"/>
      <c r="D11" s="132"/>
      <c r="E11" s="132"/>
      <c r="F11" s="132"/>
      <c r="G11" s="42"/>
      <c r="H11" s="222"/>
    </row>
    <row r="12" spans="1:8" s="46" customFormat="1" ht="12.75">
      <c r="A12" s="42"/>
      <c r="B12" s="89" t="s">
        <v>119</v>
      </c>
      <c r="C12" s="90"/>
      <c r="D12" s="133">
        <v>6.9510000000000002E-2</v>
      </c>
      <c r="E12" s="133">
        <v>8.4229999999999999E-2</v>
      </c>
      <c r="F12" s="133">
        <v>8.4419999999999995E-2</v>
      </c>
      <c r="G12" s="42"/>
      <c r="H12" s="222"/>
    </row>
    <row r="13" spans="1:8" s="46" customFormat="1" ht="12.75">
      <c r="A13" s="42"/>
      <c r="B13" s="92" t="s">
        <v>120</v>
      </c>
      <c r="C13" s="93"/>
      <c r="D13" s="134">
        <v>5.8970000000000002E-2</v>
      </c>
      <c r="E13" s="134">
        <v>6.9580000000000003E-2</v>
      </c>
      <c r="F13" s="134">
        <v>7.0169999999999996E-2</v>
      </c>
      <c r="G13" s="42"/>
      <c r="H13" s="222"/>
    </row>
    <row r="14" spans="1:8" s="46" customFormat="1" ht="15" customHeight="1">
      <c r="A14" s="42"/>
      <c r="B14" s="135"/>
      <c r="C14" s="86"/>
      <c r="D14" s="132"/>
      <c r="E14" s="132"/>
      <c r="F14" s="132"/>
      <c r="G14" s="45"/>
    </row>
    <row r="15" spans="1:8" s="46" customFormat="1" ht="12.75">
      <c r="A15" s="42"/>
      <c r="B15" s="57" t="s">
        <v>121</v>
      </c>
      <c r="C15" s="86"/>
      <c r="D15" s="132"/>
      <c r="E15" s="132"/>
      <c r="F15" s="132"/>
      <c r="G15" s="45"/>
    </row>
    <row r="16" spans="1:8" s="46" customFormat="1" ht="12.75">
      <c r="A16" s="42"/>
      <c r="B16" s="89" t="s">
        <v>122</v>
      </c>
      <c r="C16" s="90"/>
      <c r="D16" s="133">
        <v>3.9510000000000003E-2</v>
      </c>
      <c r="E16" s="133">
        <v>5.1700000000000003E-2</v>
      </c>
      <c r="F16" s="133">
        <v>5.2109999999999997E-2</v>
      </c>
      <c r="G16" s="42"/>
      <c r="H16" s="222"/>
    </row>
    <row r="17" spans="1:7" s="46" customFormat="1" ht="12.75">
      <c r="A17" s="45"/>
      <c r="B17" s="135" t="s">
        <v>123</v>
      </c>
      <c r="C17" s="86"/>
      <c r="D17" s="132">
        <v>5.339E-2</v>
      </c>
      <c r="E17" s="132">
        <v>3.8780000000000002E-2</v>
      </c>
      <c r="F17" s="132">
        <v>3.9570000000000001E-2</v>
      </c>
      <c r="G17" s="45"/>
    </row>
    <row r="18" spans="1:7" s="46" customFormat="1" ht="12.75">
      <c r="A18" s="45"/>
      <c r="B18" s="135" t="s">
        <v>124</v>
      </c>
      <c r="C18" s="86"/>
      <c r="D18" s="132">
        <v>6.2199999999999998E-2</v>
      </c>
      <c r="E18" s="132">
        <v>8.158E-2</v>
      </c>
      <c r="F18" s="132">
        <v>7.9829999999999998E-2</v>
      </c>
      <c r="G18" s="45"/>
    </row>
    <row r="19" spans="1:7" s="394" customFormat="1" ht="12.75">
      <c r="A19" s="393"/>
      <c r="B19" s="135" t="s">
        <v>125</v>
      </c>
      <c r="C19" s="86"/>
      <c r="D19" s="132">
        <v>0.10281999999999999</v>
      </c>
      <c r="E19" s="132">
        <v>0.11017</v>
      </c>
      <c r="F19" s="132">
        <v>0.11257</v>
      </c>
      <c r="G19" s="393"/>
    </row>
    <row r="20" spans="1:7" s="46" customFormat="1" ht="12.75">
      <c r="A20" s="42"/>
      <c r="B20" s="92" t="s">
        <v>126</v>
      </c>
      <c r="C20" s="93"/>
      <c r="D20" s="134">
        <v>5.4059999999999997E-2</v>
      </c>
      <c r="E20" s="134">
        <v>7.3830000000000007E-2</v>
      </c>
      <c r="F20" s="134">
        <v>6.9819999999999993E-2</v>
      </c>
      <c r="G20" s="45"/>
    </row>
    <row r="21" spans="1:7" s="46" customFormat="1" ht="12.75">
      <c r="A21" s="42"/>
      <c r="B21" s="135"/>
      <c r="C21" s="86"/>
      <c r="D21" s="132"/>
      <c r="E21" s="132"/>
      <c r="F21" s="132"/>
      <c r="G21" s="45"/>
    </row>
    <row r="22" spans="1:7" s="46" customFormat="1" ht="12.75">
      <c r="A22" s="42"/>
      <c r="B22" s="57" t="s">
        <v>137</v>
      </c>
      <c r="C22" s="86"/>
      <c r="D22" s="132"/>
      <c r="E22" s="132"/>
      <c r="F22" s="132"/>
      <c r="G22" s="45"/>
    </row>
    <row r="23" spans="1:7" s="46" customFormat="1" ht="12.75">
      <c r="A23" s="42"/>
      <c r="B23" s="89" t="s">
        <v>138</v>
      </c>
      <c r="C23" s="90"/>
      <c r="D23" s="133">
        <v>4.428E-2</v>
      </c>
      <c r="E23" s="133">
        <v>5.5530000000000003E-2</v>
      </c>
      <c r="F23" s="133">
        <v>5.5320000000000001E-2</v>
      </c>
      <c r="G23" s="45"/>
    </row>
    <row r="24" spans="1:7" s="46" customFormat="1" ht="12.75">
      <c r="A24" s="42"/>
      <c r="B24" s="135" t="s">
        <v>139</v>
      </c>
      <c r="C24" s="86"/>
      <c r="D24" s="132">
        <v>8.3700000000000007E-3</v>
      </c>
      <c r="E24" s="132">
        <v>1.618E-2</v>
      </c>
      <c r="F24" s="132">
        <v>1.481E-2</v>
      </c>
      <c r="G24" s="45"/>
    </row>
    <row r="25" spans="1:7" s="46" customFormat="1" ht="12.75">
      <c r="A25" s="45"/>
      <c r="B25" s="135" t="s">
        <v>141</v>
      </c>
      <c r="C25" s="86"/>
      <c r="D25" s="132">
        <v>5.1310000000000001E-2</v>
      </c>
      <c r="E25" s="132">
        <v>7.1739999999999998E-2</v>
      </c>
      <c r="F25" s="132">
        <v>7.5609999999999997E-2</v>
      </c>
      <c r="G25" s="45"/>
    </row>
    <row r="26" spans="1:7" s="46" customFormat="1" ht="12.75">
      <c r="A26" s="42"/>
      <c r="B26" s="135" t="s">
        <v>142</v>
      </c>
      <c r="C26" s="86"/>
      <c r="D26" s="132">
        <v>4.199E-2</v>
      </c>
      <c r="E26" s="132">
        <v>6.3469999999999999E-2</v>
      </c>
      <c r="F26" s="132">
        <v>5.9569999999999998E-2</v>
      </c>
      <c r="G26" s="45"/>
    </row>
    <row r="27" spans="1:7" s="46" customFormat="1" ht="12.75">
      <c r="A27" s="42"/>
      <c r="B27" s="92" t="s">
        <v>143</v>
      </c>
      <c r="C27" s="93"/>
      <c r="D27" s="134">
        <v>3.5700000000000003E-2</v>
      </c>
      <c r="E27" s="134">
        <v>4.7989999999999998E-2</v>
      </c>
      <c r="F27" s="134">
        <v>5.0029999999999998E-2</v>
      </c>
      <c r="G27" s="45"/>
    </row>
    <row r="28" spans="1:7" s="46" customFormat="1" ht="12.75">
      <c r="A28" s="42"/>
      <c r="B28" s="135"/>
      <c r="C28" s="86"/>
      <c r="D28" s="132"/>
      <c r="E28" s="132"/>
      <c r="F28" s="132"/>
      <c r="G28" s="45"/>
    </row>
    <row r="29" spans="1:7" s="46" customFormat="1" ht="12.75">
      <c r="A29" s="42"/>
      <c r="B29" s="57" t="s">
        <v>585</v>
      </c>
      <c r="C29" s="86"/>
      <c r="D29" s="132"/>
      <c r="E29" s="132"/>
      <c r="F29" s="132"/>
      <c r="G29" s="45"/>
    </row>
    <row r="30" spans="1:7" s="46" customFormat="1" ht="12.75">
      <c r="A30" s="42"/>
      <c r="B30" s="89" t="s">
        <v>231</v>
      </c>
      <c r="C30" s="90"/>
      <c r="D30" s="133">
        <v>8.9819999999999997E-2</v>
      </c>
      <c r="E30" s="133">
        <v>0.10588</v>
      </c>
      <c r="F30" s="133">
        <v>0.10666</v>
      </c>
      <c r="G30" s="45"/>
    </row>
    <row r="31" spans="1:7" s="46" customFormat="1" ht="12.75">
      <c r="A31" s="45"/>
      <c r="B31" s="135" t="s">
        <v>232</v>
      </c>
      <c r="C31" s="86"/>
      <c r="D31" s="132">
        <v>1.451E-2</v>
      </c>
      <c r="E31" s="132">
        <v>1.0970000000000001E-2</v>
      </c>
      <c r="F31" s="132">
        <v>9.0399999999999994E-3</v>
      </c>
      <c r="G31" s="45"/>
    </row>
    <row r="32" spans="1:7" s="46" customFormat="1" ht="12.75">
      <c r="A32" s="42"/>
      <c r="B32" s="92" t="s">
        <v>233</v>
      </c>
      <c r="C32" s="93"/>
      <c r="D32" s="134">
        <v>5.4339999999999999E-2</v>
      </c>
      <c r="E32" s="134">
        <v>6.8470000000000003E-2</v>
      </c>
      <c r="F32" s="134">
        <v>6.3880000000000006E-2</v>
      </c>
      <c r="G32" s="45"/>
    </row>
    <row r="33" spans="1:8" s="46" customFormat="1" ht="12.75" customHeight="1">
      <c r="A33" s="42"/>
      <c r="B33" s="135"/>
      <c r="C33" s="86"/>
      <c r="D33" s="132"/>
      <c r="E33" s="132"/>
      <c r="F33" s="132"/>
      <c r="G33" s="45"/>
    </row>
    <row r="34" spans="1:8" s="46" customFormat="1" ht="12.75">
      <c r="A34" s="42"/>
      <c r="B34" s="57" t="s">
        <v>234</v>
      </c>
      <c r="C34" s="137"/>
      <c r="D34" s="132"/>
      <c r="E34" s="132"/>
      <c r="F34" s="132"/>
      <c r="G34" s="45"/>
    </row>
    <row r="35" spans="1:8" s="46" customFormat="1" ht="12.75">
      <c r="A35" s="42"/>
      <c r="B35" s="199" t="s">
        <v>235</v>
      </c>
      <c r="C35" s="200"/>
      <c r="D35" s="133">
        <v>9.5500000000000002E-2</v>
      </c>
      <c r="E35" s="133">
        <v>0.11564000000000001</v>
      </c>
      <c r="F35" s="133">
        <v>0.11892</v>
      </c>
      <c r="G35" s="45"/>
    </row>
    <row r="36" spans="1:8" s="46" customFormat="1" ht="12.75">
      <c r="A36" s="42"/>
      <c r="B36" s="201" t="s">
        <v>236</v>
      </c>
      <c r="C36" s="202"/>
      <c r="D36" s="134">
        <v>2.6120000000000001E-2</v>
      </c>
      <c r="E36" s="134">
        <v>3.0599999999999999E-2</v>
      </c>
      <c r="F36" s="134">
        <v>2.827E-2</v>
      </c>
      <c r="G36" s="45"/>
    </row>
    <row r="37" spans="1:8" s="46" customFormat="1" ht="12.75">
      <c r="A37" s="45"/>
      <c r="B37" s="203"/>
      <c r="C37" s="137"/>
      <c r="D37" s="132"/>
      <c r="E37" s="132"/>
      <c r="F37" s="132"/>
      <c r="G37" s="45"/>
    </row>
    <row r="38" spans="1:8" s="46" customFormat="1" ht="12.75">
      <c r="A38" s="42"/>
      <c r="B38" s="57" t="s">
        <v>288</v>
      </c>
      <c r="C38" s="204"/>
      <c r="D38" s="132"/>
      <c r="E38" s="132"/>
      <c r="F38" s="132"/>
      <c r="G38" s="45"/>
    </row>
    <row r="39" spans="1:8" s="46" customFormat="1" ht="12.75">
      <c r="A39" s="42"/>
      <c r="B39" s="199" t="s">
        <v>353</v>
      </c>
      <c r="C39" s="200"/>
      <c r="D39" s="133">
        <v>6.3979999999999995E-2</v>
      </c>
      <c r="E39" s="133">
        <v>7.6759999999999995E-2</v>
      </c>
      <c r="F39" s="133">
        <v>7.7020000000000005E-2</v>
      </c>
      <c r="G39" s="45"/>
    </row>
    <row r="40" spans="1:8" s="46" customFormat="1" ht="12.75">
      <c r="A40" s="42"/>
      <c r="B40" s="201" t="s">
        <v>444</v>
      </c>
      <c r="C40" s="202"/>
      <c r="D40" s="134">
        <v>5.765E-2</v>
      </c>
      <c r="E40" s="134">
        <v>5.883E-2</v>
      </c>
      <c r="F40" s="134">
        <v>6.7360000000000003E-2</v>
      </c>
      <c r="G40" s="45"/>
    </row>
    <row r="41" spans="1:8" s="46" customFormat="1" ht="12.75">
      <c r="A41" s="42"/>
      <c r="B41" s="45"/>
      <c r="C41" s="45"/>
      <c r="D41" s="96"/>
      <c r="E41" s="96"/>
      <c r="F41" s="96"/>
      <c r="G41" s="45"/>
    </row>
    <row r="42" spans="1:8" s="46" customFormat="1" ht="14.25" customHeight="1">
      <c r="A42" s="45"/>
      <c r="B42" s="57" t="s">
        <v>378</v>
      </c>
      <c r="C42" s="45"/>
      <c r="D42" s="96"/>
      <c r="E42" s="96"/>
      <c r="F42" s="96"/>
      <c r="G42" s="45"/>
    </row>
    <row r="43" spans="1:8" s="46" customFormat="1" ht="12.75">
      <c r="A43" s="45"/>
      <c r="B43" s="537" t="s">
        <v>580</v>
      </c>
      <c r="C43" s="271"/>
      <c r="D43" s="539">
        <v>3933.9622400000003</v>
      </c>
      <c r="E43" s="539">
        <v>3721.4820966666666</v>
      </c>
      <c r="F43" s="539">
        <v>3902.6666666666665</v>
      </c>
      <c r="G43" s="45"/>
    </row>
    <row r="44" spans="1:8" s="46" customFormat="1" ht="12.75">
      <c r="A44" s="45"/>
      <c r="B44" s="45"/>
      <c r="C44" s="45"/>
      <c r="D44" s="45"/>
      <c r="E44" s="45"/>
      <c r="F44" s="45"/>
      <c r="G44" s="42"/>
      <c r="H44" s="222"/>
    </row>
    <row r="45" spans="1:8" s="46" customFormat="1" ht="12.75">
      <c r="A45" s="45"/>
      <c r="B45" s="547" t="s">
        <v>107</v>
      </c>
      <c r="C45" s="141"/>
      <c r="D45" s="141"/>
      <c r="E45" s="141"/>
      <c r="F45" s="141"/>
      <c r="G45" s="141"/>
      <c r="H45" s="548"/>
    </row>
    <row r="46" spans="1:8" s="46" customFormat="1" ht="12.75">
      <c r="A46" s="45"/>
      <c r="B46" s="45"/>
      <c r="C46" s="45"/>
      <c r="D46" s="45"/>
      <c r="E46" s="45"/>
      <c r="F46" s="45"/>
      <c r="G46" s="45"/>
    </row>
    <row r="47" spans="1:8" s="46" customFormat="1" ht="12.75">
      <c r="A47" s="45"/>
      <c r="B47" s="45" t="s">
        <v>108</v>
      </c>
      <c r="C47" s="45"/>
      <c r="D47" s="45"/>
      <c r="E47" s="45"/>
      <c r="F47" s="45"/>
      <c r="G47" s="45"/>
    </row>
    <row r="48" spans="1:8" s="46" customFormat="1" ht="12.75"/>
    <row r="49" s="46" customFormat="1" ht="12.75"/>
    <row r="50" s="46"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theme="7" tint="0.39997558519241921"/>
  </sheetPr>
  <dimension ref="A1:H50"/>
  <sheetViews>
    <sheetView showGridLines="0" zoomScaleNormal="100" workbookViewId="0"/>
  </sheetViews>
  <sheetFormatPr baseColWidth="10" defaultColWidth="10.7109375" defaultRowHeight="15"/>
  <cols>
    <col min="1" max="2" width="10.7109375" style="33"/>
    <col min="3" max="3" width="26.28515625" style="33" customWidth="1"/>
    <col min="4" max="6" width="12.7109375" style="33" customWidth="1"/>
    <col min="7" max="16384" width="10.7109375" style="33"/>
  </cols>
  <sheetData>
    <row r="1" spans="1:8">
      <c r="B1" s="1"/>
      <c r="C1" s="1"/>
      <c r="D1" s="1"/>
      <c r="E1" s="1"/>
      <c r="F1" s="1"/>
      <c r="G1" s="1"/>
    </row>
    <row r="2" spans="1:8" s="38" customFormat="1" ht="26.85" customHeight="1">
      <c r="B2" s="542" t="s">
        <v>68</v>
      </c>
      <c r="C2" s="36" t="s">
        <v>69</v>
      </c>
      <c r="D2" s="37"/>
      <c r="E2" s="37"/>
      <c r="F2" s="37"/>
      <c r="G2" s="1"/>
      <c r="H2" s="33"/>
    </row>
    <row r="3" spans="1:8" ht="13.35" customHeight="1">
      <c r="B3" s="1"/>
      <c r="C3" s="1"/>
      <c r="D3" s="1"/>
      <c r="E3" s="1"/>
      <c r="F3" s="1"/>
      <c r="G3" s="1"/>
    </row>
    <row r="4" spans="1:8" ht="15" customHeight="1">
      <c r="B4" s="543" t="s">
        <v>581</v>
      </c>
      <c r="C4" s="1"/>
      <c r="D4" s="1"/>
      <c r="E4" s="1"/>
      <c r="F4" s="1"/>
      <c r="G4" s="1"/>
    </row>
    <row r="5" spans="1:8" ht="13.35" customHeight="1">
      <c r="B5" s="1"/>
      <c r="C5" s="1"/>
      <c r="D5" s="1"/>
      <c r="E5" s="1"/>
      <c r="F5" s="1"/>
      <c r="G5" s="1"/>
    </row>
    <row r="6" spans="1:8" s="46" customFormat="1" ht="14.65" customHeight="1">
      <c r="A6" s="222"/>
      <c r="B6" s="544"/>
      <c r="C6" s="545"/>
      <c r="D6" s="546" t="s">
        <v>106</v>
      </c>
      <c r="E6" s="546"/>
      <c r="F6" s="546"/>
      <c r="G6" s="45"/>
    </row>
    <row r="7" spans="1:8" s="46" customFormat="1" ht="13.15" customHeight="1">
      <c r="A7" s="222"/>
      <c r="B7" s="357" t="s">
        <v>313</v>
      </c>
      <c r="C7" s="47"/>
      <c r="D7" s="536">
        <v>2003</v>
      </c>
      <c r="E7" s="536">
        <v>2008</v>
      </c>
      <c r="F7" s="536">
        <v>2013</v>
      </c>
      <c r="G7" s="45"/>
    </row>
    <row r="8" spans="1:8" s="46" customFormat="1" ht="12.75">
      <c r="B8" s="55"/>
      <c r="C8" s="129"/>
      <c r="D8" s="130"/>
      <c r="E8" s="130"/>
      <c r="F8" s="130"/>
      <c r="G8" s="45"/>
    </row>
    <row r="9" spans="1:8" s="46" customFormat="1" ht="12.75">
      <c r="B9" s="78" t="s">
        <v>117</v>
      </c>
      <c r="C9" s="84"/>
      <c r="D9" s="131">
        <v>1.423E-2</v>
      </c>
      <c r="E9" s="131">
        <v>1.703E-2</v>
      </c>
      <c r="F9" s="131">
        <v>1.7180000000000001E-2</v>
      </c>
      <c r="G9" s="45"/>
    </row>
    <row r="10" spans="1:8" s="46" customFormat="1" ht="12.75">
      <c r="B10" s="57"/>
      <c r="C10" s="86"/>
      <c r="D10" s="132"/>
      <c r="E10" s="132"/>
      <c r="F10" s="132"/>
      <c r="G10" s="45"/>
    </row>
    <row r="11" spans="1:8" s="46" customFormat="1" ht="12.75">
      <c r="A11" s="222"/>
      <c r="B11" s="57" t="s">
        <v>118</v>
      </c>
      <c r="C11" s="86"/>
      <c r="D11" s="132"/>
      <c r="E11" s="132"/>
      <c r="F11" s="132"/>
      <c r="G11" s="42"/>
      <c r="H11" s="222"/>
    </row>
    <row r="12" spans="1:8" s="46" customFormat="1" ht="12.75">
      <c r="A12" s="222"/>
      <c r="B12" s="89" t="s">
        <v>119</v>
      </c>
      <c r="C12" s="90"/>
      <c r="D12" s="133">
        <v>1.5939999999999999E-2</v>
      </c>
      <c r="E12" s="133">
        <v>1.9040000000000001E-2</v>
      </c>
      <c r="F12" s="133">
        <v>1.8859999999999998E-2</v>
      </c>
      <c r="G12" s="42"/>
      <c r="H12" s="222"/>
    </row>
    <row r="13" spans="1:8" s="46" customFormat="1" ht="12.75">
      <c r="A13" s="222"/>
      <c r="B13" s="92" t="s">
        <v>120</v>
      </c>
      <c r="C13" s="93"/>
      <c r="D13" s="134">
        <v>1.2760000000000001E-2</v>
      </c>
      <c r="E13" s="134">
        <v>1.528E-2</v>
      </c>
      <c r="F13" s="134">
        <v>1.5720000000000001E-2</v>
      </c>
      <c r="G13" s="42"/>
      <c r="H13" s="222"/>
    </row>
    <row r="14" spans="1:8" s="46" customFormat="1" ht="15" customHeight="1">
      <c r="A14" s="222"/>
      <c r="B14" s="135"/>
      <c r="C14" s="86"/>
      <c r="D14" s="132"/>
      <c r="E14" s="132"/>
      <c r="F14" s="132"/>
      <c r="G14" s="45"/>
    </row>
    <row r="15" spans="1:8" s="46" customFormat="1" ht="12.75">
      <c r="A15" s="222"/>
      <c r="B15" s="57" t="s">
        <v>121</v>
      </c>
      <c r="C15" s="86"/>
      <c r="D15" s="132"/>
      <c r="E15" s="132"/>
      <c r="F15" s="132"/>
      <c r="G15" s="45"/>
    </row>
    <row r="16" spans="1:8" s="46" customFormat="1" ht="12.75">
      <c r="A16" s="222"/>
      <c r="B16" s="89" t="s">
        <v>122</v>
      </c>
      <c r="C16" s="90"/>
      <c r="D16" s="133">
        <v>8.8999999999999999E-3</v>
      </c>
      <c r="E16" s="133">
        <v>7.3699999999999998E-3</v>
      </c>
      <c r="F16" s="133">
        <v>1.0580000000000001E-2</v>
      </c>
      <c r="G16" s="42"/>
      <c r="H16" s="222"/>
    </row>
    <row r="17" spans="1:7" s="46" customFormat="1" ht="12.75">
      <c r="B17" s="135" t="s">
        <v>123</v>
      </c>
      <c r="C17" s="86"/>
      <c r="D17" s="132">
        <v>9.92E-3</v>
      </c>
      <c r="E17" s="132">
        <v>7.0600000000000003E-3</v>
      </c>
      <c r="F17" s="132">
        <v>4.45E-3</v>
      </c>
      <c r="G17" s="45"/>
    </row>
    <row r="18" spans="1:7" s="46" customFormat="1" ht="12.75">
      <c r="B18" s="135" t="s">
        <v>124</v>
      </c>
      <c r="C18" s="86"/>
      <c r="D18" s="132">
        <v>1.281E-2</v>
      </c>
      <c r="E18" s="132">
        <v>1.6840000000000001E-2</v>
      </c>
      <c r="F18" s="132">
        <v>1.6580000000000001E-2</v>
      </c>
      <c r="G18" s="45"/>
    </row>
    <row r="19" spans="1:7" s="394" customFormat="1" ht="12.75">
      <c r="B19" s="135" t="s">
        <v>125</v>
      </c>
      <c r="C19" s="86"/>
      <c r="D19" s="132">
        <v>2.5569999999999999E-2</v>
      </c>
      <c r="E19" s="132">
        <v>2.9250000000000002E-2</v>
      </c>
      <c r="F19" s="132">
        <v>2.81E-2</v>
      </c>
      <c r="G19" s="393"/>
    </row>
    <row r="20" spans="1:7" s="46" customFormat="1" ht="12.75">
      <c r="A20" s="222"/>
      <c r="B20" s="92" t="s">
        <v>126</v>
      </c>
      <c r="C20" s="93"/>
      <c r="D20" s="134">
        <v>1.1979999999999999E-2</v>
      </c>
      <c r="E20" s="134">
        <v>1.8859999999999998E-2</v>
      </c>
      <c r="F20" s="134">
        <v>1.729E-2</v>
      </c>
      <c r="G20" s="45"/>
    </row>
    <row r="21" spans="1:7" s="46" customFormat="1" ht="12.75">
      <c r="A21" s="222"/>
      <c r="B21" s="135"/>
      <c r="C21" s="86"/>
      <c r="D21" s="132"/>
      <c r="E21" s="132"/>
      <c r="F21" s="132"/>
      <c r="G21" s="45"/>
    </row>
    <row r="22" spans="1:7" s="46" customFormat="1" ht="12.75">
      <c r="A22" s="222"/>
      <c r="B22" s="57" t="s">
        <v>137</v>
      </c>
      <c r="C22" s="86"/>
      <c r="D22" s="132"/>
      <c r="E22" s="132"/>
      <c r="F22" s="132"/>
      <c r="G22" s="45"/>
    </row>
    <row r="23" spans="1:7" s="46" customFormat="1" ht="12.75">
      <c r="A23" s="222"/>
      <c r="B23" s="89" t="s">
        <v>138</v>
      </c>
      <c r="C23" s="90"/>
      <c r="D23" s="133">
        <v>1.1039999999999999E-2</v>
      </c>
      <c r="E23" s="133">
        <v>1.554E-2</v>
      </c>
      <c r="F23" s="133">
        <v>1.485E-2</v>
      </c>
      <c r="G23" s="45"/>
    </row>
    <row r="24" spans="1:7" s="46" customFormat="1" ht="12.75">
      <c r="A24" s="222"/>
      <c r="B24" s="135" t="s">
        <v>139</v>
      </c>
      <c r="C24" s="86"/>
      <c r="D24" s="132">
        <v>3.2699999999999999E-3</v>
      </c>
      <c r="E24" s="132">
        <v>1.48E-3</v>
      </c>
      <c r="F24" s="132">
        <v>1.58E-3</v>
      </c>
      <c r="G24" s="45"/>
    </row>
    <row r="25" spans="1:7" s="46" customFormat="1" ht="12.75">
      <c r="B25" s="135" t="s">
        <v>141</v>
      </c>
      <c r="C25" s="86"/>
      <c r="D25" s="132">
        <v>9.0299999999999998E-3</v>
      </c>
      <c r="E25" s="132">
        <v>1.4829999999999999E-2</v>
      </c>
      <c r="F25" s="132">
        <v>1.4420000000000001E-2</v>
      </c>
      <c r="G25" s="45"/>
    </row>
    <row r="26" spans="1:7" s="46" customFormat="1" ht="12.75">
      <c r="A26" s="222"/>
      <c r="B26" s="135" t="s">
        <v>142</v>
      </c>
      <c r="C26" s="86"/>
      <c r="D26" s="132">
        <v>8.5299999999999994E-3</v>
      </c>
      <c r="E26" s="132">
        <v>7.6499999999999997E-3</v>
      </c>
      <c r="F26" s="132">
        <v>1.176E-2</v>
      </c>
      <c r="G26" s="45"/>
    </row>
    <row r="27" spans="1:7" s="46" customFormat="1" ht="12.75">
      <c r="A27" s="222"/>
      <c r="B27" s="92" t="s">
        <v>143</v>
      </c>
      <c r="C27" s="93"/>
      <c r="D27" s="134">
        <v>8.4700000000000001E-3</v>
      </c>
      <c r="E27" s="134">
        <v>3.6700000000000001E-3</v>
      </c>
      <c r="F27" s="134">
        <v>1.5049999999999999E-2</v>
      </c>
      <c r="G27" s="45"/>
    </row>
    <row r="28" spans="1:7" s="46" customFormat="1" ht="12.75">
      <c r="A28" s="222"/>
      <c r="B28" s="135"/>
      <c r="C28" s="86"/>
      <c r="D28" s="132"/>
      <c r="E28" s="132"/>
      <c r="F28" s="132"/>
      <c r="G28" s="45"/>
    </row>
    <row r="29" spans="1:7" s="46" customFormat="1" ht="12.75">
      <c r="A29" s="222"/>
      <c r="B29" s="57" t="s">
        <v>585</v>
      </c>
      <c r="C29" s="86"/>
      <c r="D29" s="132"/>
      <c r="E29" s="132"/>
      <c r="F29" s="132"/>
      <c r="G29" s="45"/>
    </row>
    <row r="30" spans="1:7" s="46" customFormat="1" ht="12.75">
      <c r="A30" s="222"/>
      <c r="B30" s="89" t="s">
        <v>231</v>
      </c>
      <c r="C30" s="90"/>
      <c r="D30" s="133">
        <v>1.9390000000000001E-2</v>
      </c>
      <c r="E30" s="133">
        <v>2.409E-2</v>
      </c>
      <c r="F30" s="133">
        <v>2.402E-2</v>
      </c>
      <c r="G30" s="45"/>
    </row>
    <row r="31" spans="1:7" s="46" customFormat="1" ht="12.75">
      <c r="B31" s="135" t="s">
        <v>232</v>
      </c>
      <c r="C31" s="86"/>
      <c r="D31" s="132">
        <v>4.9699999999999996E-3</v>
      </c>
      <c r="E31" s="132">
        <v>3.3999999999999998E-3</v>
      </c>
      <c r="F31" s="132">
        <v>2.3999999999999998E-3</v>
      </c>
      <c r="G31" s="45"/>
    </row>
    <row r="32" spans="1:7" s="46" customFormat="1" ht="12.75">
      <c r="A32" s="222"/>
      <c r="B32" s="92" t="s">
        <v>233</v>
      </c>
      <c r="C32" s="93"/>
      <c r="D32" s="134">
        <v>1.205E-2</v>
      </c>
      <c r="E32" s="134">
        <v>1.6539999999999999E-2</v>
      </c>
      <c r="F32" s="134">
        <v>1.519E-2</v>
      </c>
      <c r="G32" s="45"/>
    </row>
    <row r="33" spans="1:8" s="46" customFormat="1" ht="12.75" customHeight="1">
      <c r="A33" s="222"/>
      <c r="B33" s="135"/>
      <c r="C33" s="86"/>
      <c r="D33" s="132"/>
      <c r="E33" s="132"/>
      <c r="F33" s="132"/>
      <c r="G33" s="45"/>
    </row>
    <row r="34" spans="1:8" s="46" customFormat="1" ht="12.75">
      <c r="A34" s="222"/>
      <c r="B34" s="57" t="s">
        <v>234</v>
      </c>
      <c r="C34" s="137"/>
      <c r="D34" s="132"/>
      <c r="E34" s="132"/>
      <c r="F34" s="132"/>
      <c r="G34" s="45"/>
    </row>
    <row r="35" spans="1:8" s="46" customFormat="1" ht="12.75">
      <c r="A35" s="222"/>
      <c r="B35" s="199" t="s">
        <v>235</v>
      </c>
      <c r="C35" s="200"/>
      <c r="D35" s="133">
        <v>2.1219999999999999E-2</v>
      </c>
      <c r="E35" s="133">
        <v>2.564E-2</v>
      </c>
      <c r="F35" s="133">
        <v>2.6270000000000002E-2</v>
      </c>
      <c r="G35" s="45"/>
    </row>
    <row r="36" spans="1:8" s="46" customFormat="1" ht="12.75">
      <c r="A36" s="222"/>
      <c r="B36" s="201" t="s">
        <v>236</v>
      </c>
      <c r="C36" s="202"/>
      <c r="D36" s="134">
        <v>5.9100000000000003E-3</v>
      </c>
      <c r="E36" s="134">
        <v>6.9899999999999997E-3</v>
      </c>
      <c r="F36" s="134">
        <v>6.7099999999999998E-3</v>
      </c>
      <c r="G36" s="45"/>
    </row>
    <row r="37" spans="1:8" s="46" customFormat="1" ht="12.75">
      <c r="B37" s="203"/>
      <c r="C37" s="137"/>
      <c r="D37" s="132"/>
      <c r="E37" s="132"/>
      <c r="F37" s="132"/>
      <c r="G37" s="45"/>
    </row>
    <row r="38" spans="1:8" s="46" customFormat="1" ht="12.75">
      <c r="A38" s="222"/>
      <c r="B38" s="57" t="s">
        <v>288</v>
      </c>
      <c r="C38" s="204"/>
      <c r="D38" s="132"/>
      <c r="E38" s="132"/>
      <c r="F38" s="132"/>
      <c r="G38" s="45"/>
    </row>
    <row r="39" spans="1:8" s="46" customFormat="1" ht="12.75">
      <c r="A39" s="222"/>
      <c r="B39" s="199" t="s">
        <v>353</v>
      </c>
      <c r="C39" s="200"/>
      <c r="D39" s="133">
        <v>1.421E-2</v>
      </c>
      <c r="E39" s="133">
        <v>1.704E-2</v>
      </c>
      <c r="F39" s="133">
        <v>1.711E-2</v>
      </c>
      <c r="G39" s="45"/>
    </row>
    <row r="40" spans="1:8" s="46" customFormat="1" ht="12.75">
      <c r="A40" s="222"/>
      <c r="B40" s="201" t="s">
        <v>444</v>
      </c>
      <c r="C40" s="202"/>
      <c r="D40" s="134">
        <v>1.524E-2</v>
      </c>
      <c r="E40" s="134">
        <v>1.6760000000000001E-2</v>
      </c>
      <c r="F40" s="134">
        <v>2.0490000000000001E-2</v>
      </c>
      <c r="G40" s="45"/>
    </row>
    <row r="41" spans="1:8" s="46" customFormat="1" ht="12.75">
      <c r="A41" s="222"/>
      <c r="B41" s="45"/>
      <c r="C41" s="45"/>
      <c r="D41" s="96"/>
      <c r="E41" s="96"/>
      <c r="F41" s="96"/>
      <c r="G41" s="45"/>
    </row>
    <row r="42" spans="1:8" s="46" customFormat="1" ht="14.25" customHeight="1">
      <c r="B42" s="57" t="s">
        <v>378</v>
      </c>
      <c r="C42" s="45"/>
      <c r="D42" s="96"/>
      <c r="E42" s="96"/>
      <c r="F42" s="96"/>
      <c r="G42" s="45"/>
    </row>
    <row r="43" spans="1:8" s="46" customFormat="1" ht="12.75">
      <c r="B43" s="537" t="s">
        <v>582</v>
      </c>
      <c r="C43" s="271"/>
      <c r="D43" s="539">
        <v>5900.9433600000002</v>
      </c>
      <c r="E43" s="539">
        <v>5582.2231449999999</v>
      </c>
      <c r="F43" s="539">
        <v>5854</v>
      </c>
      <c r="G43" s="45"/>
    </row>
    <row r="44" spans="1:8" s="46" customFormat="1" ht="12.75">
      <c r="B44" s="45"/>
      <c r="C44" s="547"/>
      <c r="D44" s="547"/>
      <c r="E44" s="129"/>
      <c r="F44" s="129"/>
      <c r="G44" s="42"/>
      <c r="H44" s="222"/>
    </row>
    <row r="45" spans="1:8" s="46" customFormat="1" ht="12.75">
      <c r="B45" s="547" t="s">
        <v>107</v>
      </c>
      <c r="C45" s="141"/>
      <c r="D45" s="141"/>
      <c r="E45" s="141"/>
      <c r="F45" s="141"/>
      <c r="G45" s="141"/>
      <c r="H45" s="548"/>
    </row>
    <row r="46" spans="1:8" s="46" customFormat="1" ht="12.75">
      <c r="B46" s="45"/>
      <c r="C46" s="45"/>
      <c r="D46" s="45"/>
      <c r="E46" s="45"/>
      <c r="F46" s="45"/>
      <c r="G46" s="45"/>
    </row>
    <row r="47" spans="1:8" s="46" customFormat="1" ht="12.75">
      <c r="B47" s="45" t="s">
        <v>108</v>
      </c>
      <c r="C47" s="45"/>
      <c r="D47" s="45"/>
      <c r="E47" s="45"/>
      <c r="F47" s="45"/>
      <c r="G47" s="45"/>
    </row>
    <row r="48" spans="1:8" s="46" customFormat="1" ht="12.75">
      <c r="B48" s="45"/>
      <c r="C48" s="45"/>
      <c r="D48" s="45"/>
      <c r="E48" s="45"/>
      <c r="F48" s="45"/>
      <c r="G48" s="45"/>
    </row>
    <row r="49" spans="2:7" s="46" customFormat="1" ht="12.75">
      <c r="B49" s="45"/>
      <c r="C49" s="45"/>
      <c r="D49" s="45"/>
      <c r="E49" s="45"/>
      <c r="F49" s="45"/>
      <c r="G49" s="45"/>
    </row>
    <row r="50" spans="2:7" s="46" customFormat="1" ht="12.75">
      <c r="B50" s="45"/>
      <c r="C50" s="45"/>
      <c r="D50" s="45"/>
      <c r="E50" s="45"/>
      <c r="F50" s="45"/>
      <c r="G50" s="45"/>
    </row>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7" tint="0.39997558519241921"/>
  </sheetPr>
  <dimension ref="A1:P60"/>
  <sheetViews>
    <sheetView showGridLines="0" zoomScaleNormal="100" workbookViewId="0"/>
  </sheetViews>
  <sheetFormatPr baseColWidth="10" defaultColWidth="10.7109375" defaultRowHeight="15"/>
  <cols>
    <col min="1" max="2" width="10.7109375" style="33"/>
    <col min="3" max="3" width="24.42578125" style="33" bestFit="1" customWidth="1"/>
    <col min="4" max="16" width="8.7109375" style="33" customWidth="1"/>
    <col min="17" max="16384" width="10.7109375" style="33"/>
  </cols>
  <sheetData>
    <row r="1" spans="1:16">
      <c r="B1" s="1"/>
      <c r="C1" s="1"/>
      <c r="D1" s="1"/>
      <c r="E1" s="1"/>
      <c r="F1" s="1"/>
      <c r="G1" s="1"/>
      <c r="H1" s="1"/>
      <c r="I1" s="1"/>
      <c r="J1" s="1"/>
      <c r="K1" s="1"/>
      <c r="L1" s="1"/>
      <c r="M1" s="1"/>
      <c r="N1" s="1"/>
      <c r="O1" s="1"/>
      <c r="P1" s="1"/>
    </row>
    <row r="2" spans="1:16" s="38" customFormat="1" ht="26.85" customHeight="1">
      <c r="B2" s="531" t="s">
        <v>70</v>
      </c>
      <c r="C2" s="36" t="s">
        <v>71</v>
      </c>
      <c r="D2" s="37"/>
      <c r="E2" s="37"/>
      <c r="F2" s="37"/>
      <c r="G2" s="37"/>
      <c r="H2" s="37"/>
      <c r="I2" s="37"/>
      <c r="J2" s="37"/>
      <c r="K2" s="37"/>
      <c r="L2" s="37"/>
      <c r="M2" s="37"/>
      <c r="N2" s="37"/>
      <c r="O2" s="37"/>
      <c r="P2" s="37"/>
    </row>
    <row r="3" spans="1:16" ht="13.35" customHeight="1">
      <c r="B3" s="1"/>
      <c r="C3" s="1"/>
      <c r="D3" s="1"/>
      <c r="E3" s="1"/>
      <c r="F3" s="1"/>
      <c r="G3" s="1"/>
      <c r="H3" s="1"/>
      <c r="I3" s="1"/>
      <c r="J3" s="1"/>
      <c r="K3" s="1"/>
      <c r="L3" s="1"/>
      <c r="M3" s="1"/>
      <c r="N3" s="1"/>
      <c r="O3" s="1"/>
      <c r="P3" s="1"/>
    </row>
    <row r="4" spans="1:16" ht="16.5" customHeight="1">
      <c r="B4" s="549" t="s">
        <v>586</v>
      </c>
      <c r="C4" s="550"/>
      <c r="D4" s="550"/>
      <c r="E4" s="550"/>
      <c r="F4" s="550"/>
      <c r="G4" s="550"/>
      <c r="H4" s="550"/>
      <c r="I4" s="550"/>
      <c r="J4" s="550"/>
      <c r="K4" s="550"/>
      <c r="L4" s="289"/>
      <c r="M4" s="289"/>
      <c r="N4" s="289"/>
      <c r="O4" s="289"/>
      <c r="P4" s="289"/>
    </row>
    <row r="5" spans="1:16" ht="15" customHeight="1">
      <c r="B5" s="549"/>
      <c r="C5" s="550"/>
      <c r="D5" s="550"/>
      <c r="E5" s="550"/>
      <c r="F5" s="550"/>
      <c r="G5" s="550"/>
      <c r="H5" s="550"/>
      <c r="I5" s="550"/>
      <c r="J5" s="550"/>
      <c r="K5" s="550"/>
      <c r="L5" s="289"/>
      <c r="M5" s="289"/>
      <c r="N5" s="289"/>
      <c r="O5" s="289"/>
      <c r="P5" s="289"/>
    </row>
    <row r="6" spans="1:16" ht="13.35" customHeight="1">
      <c r="B6" s="1"/>
      <c r="C6" s="1"/>
      <c r="D6" s="1"/>
      <c r="E6" s="1"/>
      <c r="F6" s="1"/>
      <c r="G6" s="1"/>
      <c r="H6" s="1"/>
      <c r="I6" s="1"/>
      <c r="J6" s="1"/>
      <c r="K6" s="1"/>
      <c r="L6" s="1"/>
      <c r="M6" s="1"/>
      <c r="N6" s="1"/>
      <c r="O6" s="1"/>
      <c r="P6" s="1"/>
    </row>
    <row r="7" spans="1:16" s="46" customFormat="1" ht="14.25">
      <c r="A7" s="222"/>
      <c r="B7" s="357" t="s">
        <v>313</v>
      </c>
      <c r="C7" s="47"/>
      <c r="D7" s="536">
        <v>1995</v>
      </c>
      <c r="E7" s="536">
        <v>2000</v>
      </c>
      <c r="F7" s="536">
        <v>2005</v>
      </c>
      <c r="G7" s="536">
        <v>2006</v>
      </c>
      <c r="H7" s="536">
        <v>2007</v>
      </c>
      <c r="I7" s="536">
        <v>2008</v>
      </c>
      <c r="J7" s="536">
        <v>2009</v>
      </c>
      <c r="K7" s="536">
        <v>2010</v>
      </c>
      <c r="L7" s="536">
        <v>2011</v>
      </c>
      <c r="M7" s="536">
        <v>2012</v>
      </c>
      <c r="N7" s="536" t="s">
        <v>85</v>
      </c>
      <c r="O7" s="536">
        <v>2014</v>
      </c>
      <c r="P7" s="536">
        <v>2015</v>
      </c>
    </row>
    <row r="8" spans="1:16" s="46" customFormat="1" ht="12.75">
      <c r="B8" s="55"/>
      <c r="C8" s="129"/>
      <c r="D8" s="130"/>
      <c r="E8" s="130"/>
      <c r="F8" s="130"/>
      <c r="G8" s="130"/>
      <c r="H8" s="45"/>
      <c r="I8" s="45"/>
      <c r="J8" s="45"/>
      <c r="K8" s="45"/>
      <c r="L8" s="45"/>
      <c r="M8" s="45"/>
      <c r="N8" s="45"/>
      <c r="O8" s="45"/>
      <c r="P8" s="45"/>
    </row>
    <row r="9" spans="1:16" s="46" customFormat="1" ht="12.75">
      <c r="B9" s="78" t="s">
        <v>117</v>
      </c>
      <c r="C9" s="84"/>
      <c r="D9" s="131">
        <v>7.4999999999999997E-2</v>
      </c>
      <c r="E9" s="131">
        <v>8.5999999999999993E-2</v>
      </c>
      <c r="F9" s="131">
        <v>7.8E-2</v>
      </c>
      <c r="G9" s="131">
        <v>8.5999999999999993E-2</v>
      </c>
      <c r="H9" s="131">
        <v>9.0999999999999998E-2</v>
      </c>
      <c r="I9" s="131">
        <v>7.8E-2</v>
      </c>
      <c r="J9" s="131">
        <v>8.1000000000000003E-2</v>
      </c>
      <c r="K9" s="131">
        <v>7.6999999999999999E-2</v>
      </c>
      <c r="L9" s="131">
        <v>7.2999999999999995E-2</v>
      </c>
      <c r="M9" s="131">
        <v>7.3999999999999996E-2</v>
      </c>
      <c r="N9" s="131">
        <v>6.8000000000000005E-2</v>
      </c>
      <c r="O9" s="131">
        <v>7.3999999999999996E-2</v>
      </c>
      <c r="P9" s="131">
        <v>7.8E-2</v>
      </c>
    </row>
    <row r="10" spans="1:16" s="46" customFormat="1" ht="12.75">
      <c r="B10" s="57"/>
      <c r="C10" s="86"/>
      <c r="D10" s="132"/>
      <c r="E10" s="132"/>
      <c r="F10" s="132"/>
      <c r="G10" s="132"/>
      <c r="H10" s="132"/>
      <c r="I10" s="132"/>
      <c r="J10" s="132"/>
      <c r="K10" s="132"/>
      <c r="L10" s="132"/>
      <c r="M10" s="132"/>
      <c r="N10" s="132"/>
      <c r="O10" s="132"/>
      <c r="P10" s="132"/>
    </row>
    <row r="11" spans="1:16" s="46" customFormat="1" ht="12.75">
      <c r="B11" s="57" t="s">
        <v>118</v>
      </c>
      <c r="C11" s="86"/>
      <c r="D11" s="132"/>
      <c r="E11" s="132"/>
      <c r="F11" s="132"/>
      <c r="G11" s="132"/>
      <c r="H11" s="132"/>
      <c r="I11" s="132"/>
      <c r="J11" s="132"/>
      <c r="K11" s="132"/>
      <c r="L11" s="132"/>
      <c r="M11" s="132"/>
      <c r="N11" s="132"/>
      <c r="O11" s="132"/>
      <c r="P11" s="132"/>
    </row>
    <row r="12" spans="1:16" s="46" customFormat="1" ht="12.75">
      <c r="B12" s="89" t="s">
        <v>119</v>
      </c>
      <c r="C12" s="90"/>
      <c r="D12" s="133">
        <v>7.8E-2</v>
      </c>
      <c r="E12" s="133">
        <v>8.8999999999999996E-2</v>
      </c>
      <c r="F12" s="133">
        <v>8.1000000000000003E-2</v>
      </c>
      <c r="G12" s="133">
        <v>8.7999999999999995E-2</v>
      </c>
      <c r="H12" s="133">
        <v>9.2999999999999999E-2</v>
      </c>
      <c r="I12" s="133">
        <v>8.5000000000000006E-2</v>
      </c>
      <c r="J12" s="133">
        <v>8.5999999999999993E-2</v>
      </c>
      <c r="K12" s="133">
        <v>8.1000000000000003E-2</v>
      </c>
      <c r="L12" s="133">
        <v>7.4999999999999997E-2</v>
      </c>
      <c r="M12" s="133">
        <v>7.9000000000000001E-2</v>
      </c>
      <c r="N12" s="133">
        <v>7.0999999999999994E-2</v>
      </c>
      <c r="O12" s="133">
        <v>8.2000000000000003E-2</v>
      </c>
      <c r="P12" s="133">
        <v>8.3000000000000004E-2</v>
      </c>
    </row>
    <row r="13" spans="1:16" s="46" customFormat="1" ht="12.75">
      <c r="B13" s="92" t="s">
        <v>120</v>
      </c>
      <c r="C13" s="93"/>
      <c r="D13" s="134">
        <v>7.1999999999999995E-2</v>
      </c>
      <c r="E13" s="134">
        <v>8.3000000000000004E-2</v>
      </c>
      <c r="F13" s="134">
        <v>7.4999999999999997E-2</v>
      </c>
      <c r="G13" s="134">
        <v>8.3000000000000004E-2</v>
      </c>
      <c r="H13" s="134">
        <v>8.7999999999999995E-2</v>
      </c>
      <c r="I13" s="134">
        <v>7.1999999999999995E-2</v>
      </c>
      <c r="J13" s="134">
        <v>7.6999999999999999E-2</v>
      </c>
      <c r="K13" s="134">
        <v>7.2999999999999995E-2</v>
      </c>
      <c r="L13" s="134">
        <v>7.0999999999999994E-2</v>
      </c>
      <c r="M13" s="134">
        <v>6.9000000000000006E-2</v>
      </c>
      <c r="N13" s="134">
        <v>6.5000000000000002E-2</v>
      </c>
      <c r="O13" s="134">
        <v>6.7000000000000004E-2</v>
      </c>
      <c r="P13" s="134">
        <v>7.3999999999999996E-2</v>
      </c>
    </row>
    <row r="14" spans="1:16" s="46" customFormat="1" ht="12.75">
      <c r="B14" s="135"/>
      <c r="C14" s="86"/>
      <c r="D14" s="132"/>
      <c r="E14" s="132"/>
      <c r="F14" s="132"/>
      <c r="G14" s="132"/>
      <c r="H14" s="132"/>
      <c r="I14" s="132"/>
      <c r="J14" s="132"/>
      <c r="K14" s="132"/>
      <c r="L14" s="132"/>
      <c r="M14" s="132"/>
      <c r="N14" s="132"/>
      <c r="O14" s="132"/>
      <c r="P14" s="132"/>
    </row>
    <row r="15" spans="1:16" s="46" customFormat="1" ht="12.75">
      <c r="B15" s="57" t="s">
        <v>227</v>
      </c>
      <c r="C15" s="86"/>
      <c r="D15" s="132"/>
      <c r="E15" s="132"/>
      <c r="F15" s="132"/>
      <c r="G15" s="132"/>
      <c r="H15" s="132"/>
      <c r="I15" s="132"/>
      <c r="J15" s="132"/>
      <c r="K15" s="132"/>
      <c r="L15" s="132"/>
      <c r="M15" s="132"/>
      <c r="N15" s="132"/>
      <c r="O15" s="132"/>
      <c r="P15" s="132"/>
    </row>
    <row r="16" spans="1:16" s="46" customFormat="1" ht="12.75">
      <c r="B16" s="89" t="s">
        <v>228</v>
      </c>
      <c r="C16" s="90"/>
      <c r="D16" s="133">
        <v>8.6999999999999994E-2</v>
      </c>
      <c r="E16" s="133">
        <v>9.7000000000000003E-2</v>
      </c>
      <c r="F16" s="133">
        <v>8.8999999999999996E-2</v>
      </c>
      <c r="G16" s="133">
        <v>9.8000000000000004E-2</v>
      </c>
      <c r="H16" s="133">
        <v>0.10199999999999999</v>
      </c>
      <c r="I16" s="133">
        <v>8.8999999999999996E-2</v>
      </c>
      <c r="J16" s="133">
        <v>9.0999999999999998E-2</v>
      </c>
      <c r="K16" s="133">
        <v>8.5999999999999993E-2</v>
      </c>
      <c r="L16" s="133">
        <v>8.1000000000000003E-2</v>
      </c>
      <c r="M16" s="133">
        <v>8.3000000000000004E-2</v>
      </c>
      <c r="N16" s="133">
        <v>7.5999999999999998E-2</v>
      </c>
      <c r="O16" s="133">
        <v>8.1000000000000003E-2</v>
      </c>
      <c r="P16" s="133">
        <v>8.6999999999999994E-2</v>
      </c>
    </row>
    <row r="17" spans="2:16" s="46" customFormat="1" ht="12.75">
      <c r="B17" s="92" t="s">
        <v>229</v>
      </c>
      <c r="C17" s="93"/>
      <c r="D17" s="134">
        <v>2.1999999999999999E-2</v>
      </c>
      <c r="E17" s="134">
        <v>3.3000000000000002E-2</v>
      </c>
      <c r="F17" s="134">
        <v>2.8000000000000001E-2</v>
      </c>
      <c r="G17" s="134">
        <v>2.8000000000000001E-2</v>
      </c>
      <c r="H17" s="134">
        <v>3.9E-2</v>
      </c>
      <c r="I17" s="134">
        <v>0.03</v>
      </c>
      <c r="J17" s="134">
        <v>3.6999999999999998E-2</v>
      </c>
      <c r="K17" s="134">
        <v>3.5999999999999997E-2</v>
      </c>
      <c r="L17" s="134">
        <v>3.1E-2</v>
      </c>
      <c r="M17" s="134">
        <v>3.2000000000000001E-2</v>
      </c>
      <c r="N17" s="134">
        <v>3.2000000000000001E-2</v>
      </c>
      <c r="O17" s="134">
        <v>4.1000000000000002E-2</v>
      </c>
      <c r="P17" s="134">
        <v>3.5999999999999997E-2</v>
      </c>
    </row>
    <row r="18" spans="2:16" s="46" customFormat="1" ht="12.75">
      <c r="B18" s="135"/>
      <c r="C18" s="86"/>
      <c r="D18" s="132"/>
      <c r="E18" s="132"/>
      <c r="F18" s="132"/>
      <c r="G18" s="132"/>
      <c r="H18" s="132"/>
      <c r="I18" s="132"/>
      <c r="J18" s="132"/>
      <c r="K18" s="132"/>
      <c r="L18" s="132"/>
      <c r="M18" s="132"/>
      <c r="N18" s="132"/>
      <c r="O18" s="132"/>
      <c r="P18" s="132"/>
    </row>
    <row r="19" spans="2:16" s="46" customFormat="1" ht="12.75">
      <c r="B19" s="57" t="s">
        <v>121</v>
      </c>
      <c r="C19" s="86"/>
      <c r="D19" s="132"/>
      <c r="E19" s="132"/>
      <c r="F19" s="132"/>
      <c r="G19" s="132"/>
      <c r="H19" s="132"/>
      <c r="I19" s="132"/>
      <c r="J19" s="132"/>
      <c r="K19" s="132"/>
      <c r="L19" s="132"/>
      <c r="M19" s="132"/>
      <c r="N19" s="132"/>
      <c r="O19" s="132"/>
      <c r="P19" s="132"/>
    </row>
    <row r="20" spans="2:16" s="46" customFormat="1" ht="12.75">
      <c r="B20" s="89" t="s">
        <v>123</v>
      </c>
      <c r="C20" s="90"/>
      <c r="D20" s="133">
        <v>6.7000000000000004E-2</v>
      </c>
      <c r="E20" s="133">
        <v>6.6000000000000003E-2</v>
      </c>
      <c r="F20" s="133">
        <v>5.6000000000000001E-2</v>
      </c>
      <c r="G20" s="133">
        <v>7.3999999999999996E-2</v>
      </c>
      <c r="H20" s="133">
        <v>7.0000000000000007E-2</v>
      </c>
      <c r="I20" s="133">
        <v>6.7000000000000004E-2</v>
      </c>
      <c r="J20" s="133">
        <v>6.9000000000000006E-2</v>
      </c>
      <c r="K20" s="133">
        <v>6.0999999999999999E-2</v>
      </c>
      <c r="L20" s="133">
        <v>0.06</v>
      </c>
      <c r="M20" s="133">
        <v>7.1999999999999995E-2</v>
      </c>
      <c r="N20" s="133">
        <v>6.2E-2</v>
      </c>
      <c r="O20" s="133">
        <v>7.8E-2</v>
      </c>
      <c r="P20" s="133">
        <v>6.0999999999999999E-2</v>
      </c>
    </row>
    <row r="21" spans="2:16" s="46" customFormat="1" ht="12.75">
      <c r="B21" s="135" t="s">
        <v>124</v>
      </c>
      <c r="C21" s="86"/>
      <c r="D21" s="132">
        <v>6.7000000000000004E-2</v>
      </c>
      <c r="E21" s="132">
        <v>6.7000000000000004E-2</v>
      </c>
      <c r="F21" s="132">
        <v>6.0999999999999999E-2</v>
      </c>
      <c r="G21" s="132">
        <v>6.6000000000000003E-2</v>
      </c>
      <c r="H21" s="132">
        <v>6.5000000000000002E-2</v>
      </c>
      <c r="I21" s="132">
        <v>5.0999999999999997E-2</v>
      </c>
      <c r="J21" s="132">
        <v>6.4000000000000001E-2</v>
      </c>
      <c r="K21" s="132">
        <v>5.8000000000000003E-2</v>
      </c>
      <c r="L21" s="132">
        <v>5.1999999999999998E-2</v>
      </c>
      <c r="M21" s="132">
        <v>5.1999999999999998E-2</v>
      </c>
      <c r="N21" s="132">
        <v>4.9000000000000002E-2</v>
      </c>
      <c r="O21" s="132">
        <v>5.8000000000000003E-2</v>
      </c>
      <c r="P21" s="132">
        <v>5.7000000000000002E-2</v>
      </c>
    </row>
    <row r="22" spans="2:16" s="46" customFormat="1" ht="12.75">
      <c r="B22" s="135" t="s">
        <v>125</v>
      </c>
      <c r="C22" s="86"/>
      <c r="D22" s="132">
        <v>9.7000000000000003E-2</v>
      </c>
      <c r="E22" s="132">
        <v>0.113</v>
      </c>
      <c r="F22" s="132">
        <v>0.108</v>
      </c>
      <c r="G22" s="132">
        <v>0.114</v>
      </c>
      <c r="H22" s="132">
        <v>0.121</v>
      </c>
      <c r="I22" s="132">
        <v>0.108</v>
      </c>
      <c r="J22" s="132">
        <v>9.0999999999999998E-2</v>
      </c>
      <c r="K22" s="132">
        <v>8.5999999999999993E-2</v>
      </c>
      <c r="L22" s="132">
        <v>8.4000000000000005E-2</v>
      </c>
      <c r="M22" s="132">
        <v>8.5999999999999993E-2</v>
      </c>
      <c r="N22" s="132">
        <v>8.1000000000000003E-2</v>
      </c>
      <c r="O22" s="132">
        <v>8.6999999999999994E-2</v>
      </c>
      <c r="P22" s="132">
        <v>0.09</v>
      </c>
    </row>
    <row r="23" spans="2:16" s="46" customFormat="1" ht="12.75">
      <c r="B23" s="92" t="s">
        <v>126</v>
      </c>
      <c r="C23" s="93"/>
      <c r="D23" s="134">
        <v>8.4000000000000005E-2</v>
      </c>
      <c r="E23" s="134">
        <v>0.107</v>
      </c>
      <c r="F23" s="134">
        <v>0.10199999999999999</v>
      </c>
      <c r="G23" s="134">
        <v>0.109</v>
      </c>
      <c r="H23" s="134">
        <v>0.124</v>
      </c>
      <c r="I23" s="134">
        <v>0.112</v>
      </c>
      <c r="J23" s="134">
        <v>0.11</v>
      </c>
      <c r="K23" s="134">
        <v>0.11</v>
      </c>
      <c r="L23" s="134">
        <v>0.104</v>
      </c>
      <c r="M23" s="134">
        <v>0.10299999999999999</v>
      </c>
      <c r="N23" s="134">
        <v>9.4E-2</v>
      </c>
      <c r="O23" s="134">
        <v>8.8999999999999996E-2</v>
      </c>
      <c r="P23" s="134">
        <v>0.112</v>
      </c>
    </row>
    <row r="24" spans="2:16" s="46" customFormat="1" ht="12.75">
      <c r="B24" s="135"/>
      <c r="C24" s="86"/>
      <c r="D24" s="132"/>
      <c r="E24" s="132"/>
      <c r="F24" s="132"/>
      <c r="G24" s="132"/>
      <c r="H24" s="132"/>
      <c r="I24" s="132"/>
      <c r="J24" s="132"/>
      <c r="K24" s="132"/>
      <c r="L24" s="132"/>
      <c r="M24" s="132"/>
      <c r="N24" s="132"/>
      <c r="O24" s="132"/>
      <c r="P24" s="132"/>
    </row>
    <row r="25" spans="2:16" s="46" customFormat="1" ht="12.75">
      <c r="B25" s="57" t="s">
        <v>137</v>
      </c>
      <c r="C25" s="86"/>
      <c r="D25" s="132"/>
      <c r="E25" s="132"/>
      <c r="F25" s="132"/>
      <c r="G25" s="132"/>
      <c r="H25" s="132"/>
      <c r="I25" s="132"/>
      <c r="J25" s="132"/>
      <c r="K25" s="132"/>
      <c r="L25" s="132"/>
      <c r="M25" s="132"/>
      <c r="N25" s="132"/>
      <c r="O25" s="132"/>
      <c r="P25" s="132"/>
    </row>
    <row r="26" spans="2:16" s="46" customFormat="1" ht="12.75">
      <c r="B26" s="89" t="s">
        <v>138</v>
      </c>
      <c r="C26" s="90"/>
      <c r="D26" s="133">
        <v>5.2999999999999999E-2</v>
      </c>
      <c r="E26" s="133">
        <v>5.5E-2</v>
      </c>
      <c r="F26" s="133">
        <v>5.5E-2</v>
      </c>
      <c r="G26" s="133">
        <v>5.6000000000000001E-2</v>
      </c>
      <c r="H26" s="133">
        <v>6.5000000000000002E-2</v>
      </c>
      <c r="I26" s="133">
        <v>4.9000000000000002E-2</v>
      </c>
      <c r="J26" s="133">
        <v>5.5E-2</v>
      </c>
      <c r="K26" s="133">
        <v>5.0999999999999997E-2</v>
      </c>
      <c r="L26" s="133">
        <v>4.5999999999999999E-2</v>
      </c>
      <c r="M26" s="133">
        <v>4.7E-2</v>
      </c>
      <c r="N26" s="133">
        <v>4.3999999999999997E-2</v>
      </c>
      <c r="O26" s="133">
        <v>4.2999999999999997E-2</v>
      </c>
      <c r="P26" s="133">
        <v>4.7E-2</v>
      </c>
    </row>
    <row r="27" spans="2:16" s="46" customFormat="1" ht="12.75">
      <c r="B27" s="135" t="s">
        <v>139</v>
      </c>
      <c r="C27" s="86"/>
      <c r="D27" s="132">
        <v>4.2999999999999997E-2</v>
      </c>
      <c r="E27" s="132">
        <v>3.9E-2</v>
      </c>
      <c r="F27" s="132">
        <v>2.7E-2</v>
      </c>
      <c r="G27" s="132">
        <v>2.5999999999999999E-2</v>
      </c>
      <c r="H27" s="132">
        <v>2.5000000000000001E-2</v>
      </c>
      <c r="I27" s="132">
        <v>1.7999999999999999E-2</v>
      </c>
      <c r="J27" s="132">
        <v>1.6E-2</v>
      </c>
      <c r="K27" s="132">
        <v>0.02</v>
      </c>
      <c r="L27" s="132">
        <v>2.3E-2</v>
      </c>
      <c r="M27" s="132">
        <v>2.9000000000000001E-2</v>
      </c>
      <c r="N27" s="132">
        <v>2.7E-2</v>
      </c>
      <c r="O27" s="132">
        <v>2.5000000000000001E-2</v>
      </c>
      <c r="P27" s="132">
        <v>0.02</v>
      </c>
    </row>
    <row r="28" spans="2:16" s="46" customFormat="1" ht="12.75">
      <c r="B28" s="135" t="s">
        <v>141</v>
      </c>
      <c r="C28" s="86"/>
      <c r="D28" s="132">
        <v>9.8000000000000004E-2</v>
      </c>
      <c r="E28" s="132">
        <v>7.9000000000000001E-2</v>
      </c>
      <c r="F28" s="132">
        <v>6.8000000000000005E-2</v>
      </c>
      <c r="G28" s="132">
        <v>7.3999999999999996E-2</v>
      </c>
      <c r="H28" s="132">
        <v>9.0999999999999998E-2</v>
      </c>
      <c r="I28" s="132">
        <v>7.0999999999999994E-2</v>
      </c>
      <c r="J28" s="132">
        <v>8.3000000000000004E-2</v>
      </c>
      <c r="K28" s="132">
        <v>7.2999999999999995E-2</v>
      </c>
      <c r="L28" s="132">
        <v>7.0000000000000007E-2</v>
      </c>
      <c r="M28" s="132">
        <v>7.3999999999999996E-2</v>
      </c>
      <c r="N28" s="132">
        <v>8.5999999999999993E-2</v>
      </c>
      <c r="O28" s="132">
        <v>8.7999999999999995E-2</v>
      </c>
      <c r="P28" s="132">
        <v>7.9000000000000001E-2</v>
      </c>
    </row>
    <row r="29" spans="2:16" s="46" customFormat="1" ht="12.75">
      <c r="B29" s="135" t="s">
        <v>142</v>
      </c>
      <c r="C29" s="86"/>
      <c r="D29" s="132">
        <v>0.06</v>
      </c>
      <c r="E29" s="132">
        <v>0.10100000000000001</v>
      </c>
      <c r="F29" s="132">
        <v>8.6999999999999994E-2</v>
      </c>
      <c r="G29" s="132">
        <v>0.10100000000000001</v>
      </c>
      <c r="H29" s="132">
        <v>9.7000000000000003E-2</v>
      </c>
      <c r="I29" s="132">
        <v>9.7000000000000003E-2</v>
      </c>
      <c r="J29" s="132">
        <v>0.10199999999999999</v>
      </c>
      <c r="K29" s="132">
        <v>9.4E-2</v>
      </c>
      <c r="L29" s="132">
        <v>7.4999999999999997E-2</v>
      </c>
      <c r="M29" s="132">
        <v>8.8999999999999996E-2</v>
      </c>
      <c r="N29" s="132">
        <v>7.6999999999999999E-2</v>
      </c>
      <c r="O29" s="132">
        <v>0.105</v>
      </c>
      <c r="P29" s="132">
        <v>9.6000000000000002E-2</v>
      </c>
    </row>
    <row r="30" spans="2:16" s="46" customFormat="1" ht="12.75">
      <c r="B30" s="92" t="s">
        <v>143</v>
      </c>
      <c r="C30" s="93"/>
      <c r="D30" s="134">
        <v>6.4000000000000001E-2</v>
      </c>
      <c r="E30" s="134">
        <v>0.08</v>
      </c>
      <c r="F30" s="134">
        <v>7.0999999999999994E-2</v>
      </c>
      <c r="G30" s="134">
        <v>9.5000000000000001E-2</v>
      </c>
      <c r="H30" s="134">
        <v>0.114</v>
      </c>
      <c r="I30" s="134">
        <v>7.0999999999999994E-2</v>
      </c>
      <c r="J30" s="134">
        <v>8.1000000000000003E-2</v>
      </c>
      <c r="K30" s="134">
        <v>9.8000000000000004E-2</v>
      </c>
      <c r="L30" s="134">
        <v>8.4000000000000005E-2</v>
      </c>
      <c r="M30" s="134">
        <v>7.0000000000000007E-2</v>
      </c>
      <c r="N30" s="134">
        <v>5.7000000000000002E-2</v>
      </c>
      <c r="O30" s="134">
        <v>6.9000000000000006E-2</v>
      </c>
      <c r="P30" s="134">
        <v>6.8000000000000005E-2</v>
      </c>
    </row>
    <row r="31" spans="2:16" s="46" customFormat="1" ht="12.75">
      <c r="B31" s="135"/>
      <c r="C31" s="86"/>
      <c r="D31" s="132"/>
      <c r="E31" s="132"/>
      <c r="F31" s="132"/>
      <c r="G31" s="132"/>
      <c r="H31" s="132"/>
      <c r="I31" s="132"/>
      <c r="J31" s="132"/>
      <c r="K31" s="132"/>
      <c r="L31" s="132"/>
      <c r="M31" s="132"/>
      <c r="N31" s="132"/>
      <c r="O31" s="132"/>
      <c r="P31" s="132"/>
    </row>
    <row r="32" spans="2:16" s="46" customFormat="1" ht="12.75">
      <c r="B32" s="57" t="s">
        <v>230</v>
      </c>
      <c r="C32" s="86"/>
      <c r="D32" s="132"/>
      <c r="E32" s="132"/>
      <c r="F32" s="132"/>
      <c r="G32" s="132"/>
      <c r="H32" s="132"/>
      <c r="I32" s="132"/>
      <c r="J32" s="132"/>
      <c r="K32" s="132"/>
      <c r="L32" s="132"/>
      <c r="M32" s="132"/>
      <c r="N32" s="132"/>
      <c r="O32" s="132"/>
      <c r="P32" s="132"/>
    </row>
    <row r="33" spans="2:16" s="46" customFormat="1" ht="12.75">
      <c r="B33" s="89" t="s">
        <v>231</v>
      </c>
      <c r="C33" s="90"/>
      <c r="D33" s="133">
        <v>8.2000000000000003E-2</v>
      </c>
      <c r="E33" s="133">
        <v>8.6999999999999994E-2</v>
      </c>
      <c r="F33" s="133">
        <v>8.5000000000000006E-2</v>
      </c>
      <c r="G33" s="133">
        <v>8.8999999999999996E-2</v>
      </c>
      <c r="H33" s="133">
        <v>9.2999999999999999E-2</v>
      </c>
      <c r="I33" s="133">
        <v>7.4999999999999997E-2</v>
      </c>
      <c r="J33" s="133">
        <v>8.4000000000000005E-2</v>
      </c>
      <c r="K33" s="133">
        <v>7.5999999999999998E-2</v>
      </c>
      <c r="L33" s="133">
        <v>6.9000000000000006E-2</v>
      </c>
      <c r="M33" s="133">
        <v>7.2999999999999995E-2</v>
      </c>
      <c r="N33" s="133">
        <v>6.8000000000000005E-2</v>
      </c>
      <c r="O33" s="133">
        <v>7.6999999999999999E-2</v>
      </c>
      <c r="P33" s="133">
        <v>7.9000000000000001E-2</v>
      </c>
    </row>
    <row r="34" spans="2:16" s="46" customFormat="1" ht="12.75">
      <c r="B34" s="135" t="s">
        <v>232</v>
      </c>
      <c r="C34" s="86"/>
      <c r="D34" s="132">
        <v>3.2000000000000001E-2</v>
      </c>
      <c r="E34" s="132">
        <v>3.4000000000000002E-2</v>
      </c>
      <c r="F34" s="132">
        <v>1.2E-2</v>
      </c>
      <c r="G34" s="132">
        <v>0.02</v>
      </c>
      <c r="H34" s="132">
        <v>0.01</v>
      </c>
      <c r="I34" s="132">
        <v>2.1999999999999999E-2</v>
      </c>
      <c r="J34" s="132">
        <v>0.01</v>
      </c>
      <c r="K34" s="132">
        <v>1.0999999999999999E-2</v>
      </c>
      <c r="L34" s="132">
        <v>1.4999999999999999E-2</v>
      </c>
      <c r="M34" s="132">
        <v>1.2999999999999999E-2</v>
      </c>
      <c r="N34" s="132">
        <v>7.0000000000000001E-3</v>
      </c>
      <c r="O34" s="132">
        <v>1.7999999999999999E-2</v>
      </c>
      <c r="P34" s="132">
        <v>6.0000000000000001E-3</v>
      </c>
    </row>
    <row r="35" spans="2:16" s="46" customFormat="1" ht="12.75">
      <c r="B35" s="92" t="s">
        <v>233</v>
      </c>
      <c r="C35" s="93"/>
      <c r="D35" s="134">
        <v>7.4999999999999997E-2</v>
      </c>
      <c r="E35" s="134">
        <v>9.6000000000000002E-2</v>
      </c>
      <c r="F35" s="134">
        <v>9.4E-2</v>
      </c>
      <c r="G35" s="134">
        <v>0.104</v>
      </c>
      <c r="H35" s="134">
        <v>0.115</v>
      </c>
      <c r="I35" s="134">
        <v>0.107</v>
      </c>
      <c r="J35" s="134">
        <v>0.10100000000000001</v>
      </c>
      <c r="K35" s="134">
        <v>0.10199999999999999</v>
      </c>
      <c r="L35" s="134">
        <v>9.5000000000000001E-2</v>
      </c>
      <c r="M35" s="134">
        <v>9.5000000000000001E-2</v>
      </c>
      <c r="N35" s="134">
        <v>8.5999999999999993E-2</v>
      </c>
      <c r="O35" s="134">
        <v>8.3000000000000004E-2</v>
      </c>
      <c r="P35" s="134">
        <v>0.10100000000000001</v>
      </c>
    </row>
    <row r="36" spans="2:16" s="46" customFormat="1" ht="12.75">
      <c r="B36" s="135"/>
      <c r="C36" s="86"/>
      <c r="D36" s="132"/>
      <c r="E36" s="132"/>
      <c r="F36" s="132"/>
      <c r="G36" s="132"/>
      <c r="H36" s="132"/>
      <c r="I36" s="132"/>
      <c r="J36" s="132"/>
      <c r="K36" s="132"/>
      <c r="L36" s="132"/>
      <c r="M36" s="132"/>
      <c r="N36" s="132"/>
      <c r="O36" s="132"/>
      <c r="P36" s="132"/>
    </row>
    <row r="37" spans="2:16" s="46" customFormat="1" ht="14.25">
      <c r="B37" s="57" t="s">
        <v>185</v>
      </c>
      <c r="C37" s="86"/>
      <c r="D37" s="132"/>
      <c r="E37" s="132"/>
      <c r="F37" s="132"/>
      <c r="G37" s="132"/>
      <c r="H37" s="132"/>
      <c r="I37" s="132"/>
      <c r="J37" s="132"/>
      <c r="K37" s="132"/>
      <c r="L37" s="132"/>
      <c r="M37" s="132"/>
      <c r="N37" s="132"/>
      <c r="O37" s="132"/>
      <c r="P37" s="132"/>
    </row>
    <row r="38" spans="2:16" s="46" customFormat="1" ht="12.75">
      <c r="B38" s="89" t="s">
        <v>186</v>
      </c>
      <c r="C38" s="90"/>
      <c r="D38" s="133">
        <v>2E-3</v>
      </c>
      <c r="E38" s="133">
        <v>6.0000000000000001E-3</v>
      </c>
      <c r="F38" s="133">
        <v>6.0000000000000001E-3</v>
      </c>
      <c r="G38" s="133">
        <v>6.0000000000000001E-3</v>
      </c>
      <c r="H38" s="133">
        <v>5.0000000000000001E-3</v>
      </c>
      <c r="I38" s="133">
        <v>5.0000000000000001E-3</v>
      </c>
      <c r="J38" s="133">
        <v>2E-3</v>
      </c>
      <c r="K38" s="133">
        <v>4.0000000000000001E-3</v>
      </c>
      <c r="L38" s="133">
        <v>3.0000000000000001E-3</v>
      </c>
      <c r="M38" s="133">
        <v>3.0000000000000001E-3</v>
      </c>
      <c r="N38" s="133">
        <v>2E-3</v>
      </c>
      <c r="O38" s="133">
        <v>6.0000000000000001E-3</v>
      </c>
      <c r="P38" s="133">
        <v>6.0000000000000001E-3</v>
      </c>
    </row>
    <row r="39" spans="2:16" s="46" customFormat="1" ht="12.75">
      <c r="B39" s="135" t="s">
        <v>187</v>
      </c>
      <c r="C39" s="86"/>
      <c r="D39" s="132">
        <v>6.0999999999999999E-2</v>
      </c>
      <c r="E39" s="132">
        <v>7.4999999999999997E-2</v>
      </c>
      <c r="F39" s="132">
        <v>5.5E-2</v>
      </c>
      <c r="G39" s="132">
        <v>6.3E-2</v>
      </c>
      <c r="H39" s="132">
        <v>7.0999999999999994E-2</v>
      </c>
      <c r="I39" s="132">
        <v>5.8000000000000003E-2</v>
      </c>
      <c r="J39" s="132">
        <v>6.8000000000000005E-2</v>
      </c>
      <c r="K39" s="132">
        <v>6.2E-2</v>
      </c>
      <c r="L39" s="132">
        <v>5.8000000000000003E-2</v>
      </c>
      <c r="M39" s="132">
        <v>5.8999999999999997E-2</v>
      </c>
      <c r="N39" s="132">
        <v>5.3999999999999999E-2</v>
      </c>
      <c r="O39" s="132">
        <v>5.8999999999999997E-2</v>
      </c>
      <c r="P39" s="132">
        <v>6.4000000000000001E-2</v>
      </c>
    </row>
    <row r="40" spans="2:16" s="46" customFormat="1" ht="12.75">
      <c r="B40" s="92" t="s">
        <v>188</v>
      </c>
      <c r="C40" s="93"/>
      <c r="D40" s="134">
        <v>0.41399999999999998</v>
      </c>
      <c r="E40" s="134">
        <v>0.38700000000000001</v>
      </c>
      <c r="F40" s="134">
        <v>0.43</v>
      </c>
      <c r="G40" s="134">
        <v>0.44900000000000001</v>
      </c>
      <c r="H40" s="134">
        <v>0.44500000000000001</v>
      </c>
      <c r="I40" s="134">
        <v>0.41899999999999998</v>
      </c>
      <c r="J40" s="134">
        <v>0.4</v>
      </c>
      <c r="K40" s="134">
        <v>0.36899999999999999</v>
      </c>
      <c r="L40" s="134">
        <v>0.35799999999999998</v>
      </c>
      <c r="M40" s="134">
        <v>0.35499999999999998</v>
      </c>
      <c r="N40" s="134">
        <v>0.32500000000000001</v>
      </c>
      <c r="O40" s="134">
        <v>0.35099999999999998</v>
      </c>
      <c r="P40" s="134">
        <v>0.39</v>
      </c>
    </row>
    <row r="41" spans="2:16" s="46" customFormat="1" ht="12.75">
      <c r="B41" s="135"/>
      <c r="C41" s="86"/>
      <c r="D41" s="132"/>
      <c r="E41" s="132"/>
      <c r="F41" s="132"/>
      <c r="G41" s="132"/>
      <c r="H41" s="132"/>
      <c r="I41" s="132"/>
      <c r="J41" s="132"/>
      <c r="K41" s="132"/>
      <c r="L41" s="132"/>
      <c r="M41" s="132"/>
      <c r="N41" s="132"/>
      <c r="O41" s="132"/>
      <c r="P41" s="132"/>
    </row>
    <row r="42" spans="2:16" s="46" customFormat="1" ht="12.75">
      <c r="B42" s="57" t="s">
        <v>234</v>
      </c>
      <c r="C42" s="137"/>
      <c r="D42" s="132"/>
      <c r="E42" s="132"/>
      <c r="F42" s="132"/>
      <c r="G42" s="132"/>
      <c r="H42" s="132"/>
      <c r="I42" s="132"/>
      <c r="J42" s="132"/>
      <c r="K42" s="132"/>
      <c r="L42" s="132"/>
      <c r="M42" s="132"/>
      <c r="N42" s="132"/>
      <c r="O42" s="132"/>
      <c r="P42" s="132"/>
    </row>
    <row r="43" spans="2:16" s="46" customFormat="1" ht="12.75">
      <c r="B43" s="199" t="s">
        <v>235</v>
      </c>
      <c r="C43" s="200"/>
      <c r="D43" s="133">
        <v>0.124</v>
      </c>
      <c r="E43" s="133">
        <v>0.14299999999999999</v>
      </c>
      <c r="F43" s="133">
        <v>0.126</v>
      </c>
      <c r="G43" s="133">
        <v>0.14099999999999999</v>
      </c>
      <c r="H43" s="133">
        <v>0.14399999999999999</v>
      </c>
      <c r="I43" s="133">
        <v>0.126</v>
      </c>
      <c r="J43" s="133">
        <v>0.127</v>
      </c>
      <c r="K43" s="133">
        <v>0.123</v>
      </c>
      <c r="L43" s="133">
        <v>0.11700000000000001</v>
      </c>
      <c r="M43" s="133">
        <v>0.123</v>
      </c>
      <c r="N43" s="133">
        <v>0.11</v>
      </c>
      <c r="O43" s="133">
        <v>0.12</v>
      </c>
      <c r="P43" s="133">
        <v>0.13</v>
      </c>
    </row>
    <row r="44" spans="2:16" s="46" customFormat="1" ht="12.75">
      <c r="B44" s="201" t="s">
        <v>236</v>
      </c>
      <c r="C44" s="202"/>
      <c r="D44" s="134">
        <v>2.9000000000000001E-2</v>
      </c>
      <c r="E44" s="134">
        <v>2.8000000000000001E-2</v>
      </c>
      <c r="F44" s="134">
        <v>3.1E-2</v>
      </c>
      <c r="G44" s="134">
        <v>3.1E-2</v>
      </c>
      <c r="H44" s="134">
        <v>3.5000000000000003E-2</v>
      </c>
      <c r="I44" s="134">
        <v>2.8000000000000001E-2</v>
      </c>
      <c r="J44" s="134">
        <v>3.1E-2</v>
      </c>
      <c r="K44" s="134">
        <v>2.5000000000000001E-2</v>
      </c>
      <c r="L44" s="134">
        <v>2.3E-2</v>
      </c>
      <c r="M44" s="134">
        <v>2.1000000000000001E-2</v>
      </c>
      <c r="N44" s="134">
        <v>2.4E-2</v>
      </c>
      <c r="O44" s="134">
        <v>2.5999999999999999E-2</v>
      </c>
      <c r="P44" s="134">
        <v>2.4E-2</v>
      </c>
    </row>
    <row r="45" spans="2:16" s="46" customFormat="1" ht="12.75">
      <c r="B45" s="203"/>
      <c r="C45" s="137"/>
      <c r="D45" s="132"/>
      <c r="E45" s="132"/>
      <c r="F45" s="132"/>
      <c r="G45" s="132"/>
      <c r="H45" s="132"/>
      <c r="I45" s="132"/>
      <c r="J45" s="132"/>
      <c r="K45" s="132"/>
      <c r="L45" s="132"/>
      <c r="M45" s="132"/>
      <c r="N45" s="132"/>
      <c r="O45" s="132"/>
      <c r="P45" s="132"/>
    </row>
    <row r="46" spans="2:16" s="46" customFormat="1" ht="12.75">
      <c r="B46" s="57" t="s">
        <v>133</v>
      </c>
      <c r="C46" s="204"/>
      <c r="D46" s="132"/>
      <c r="E46" s="132"/>
      <c r="F46" s="132"/>
      <c r="G46" s="132"/>
      <c r="H46" s="132"/>
      <c r="I46" s="132"/>
      <c r="J46" s="132"/>
      <c r="K46" s="132"/>
      <c r="L46" s="132"/>
      <c r="M46" s="132"/>
      <c r="N46" s="132"/>
      <c r="O46" s="132"/>
      <c r="P46" s="132"/>
    </row>
    <row r="47" spans="2:16" s="46" customFormat="1" ht="12.75">
      <c r="B47" s="199" t="s">
        <v>134</v>
      </c>
      <c r="C47" s="200"/>
      <c r="D47" s="133">
        <v>7.9000000000000001E-2</v>
      </c>
      <c r="E47" s="133">
        <v>9.4E-2</v>
      </c>
      <c r="F47" s="133">
        <v>8.5999999999999993E-2</v>
      </c>
      <c r="G47" s="133">
        <v>9.2999999999999999E-2</v>
      </c>
      <c r="H47" s="133">
        <v>0.1</v>
      </c>
      <c r="I47" s="133">
        <v>8.7999999999999995E-2</v>
      </c>
      <c r="J47" s="133">
        <v>8.7999999999999995E-2</v>
      </c>
      <c r="K47" s="133">
        <v>8.2000000000000003E-2</v>
      </c>
      <c r="L47" s="133">
        <v>8.1000000000000003E-2</v>
      </c>
      <c r="M47" s="133">
        <v>8.3000000000000004E-2</v>
      </c>
      <c r="N47" s="133">
        <v>7.5999999999999998E-2</v>
      </c>
      <c r="O47" s="133">
        <v>8.3000000000000004E-2</v>
      </c>
      <c r="P47" s="133">
        <v>9.0999999999999998E-2</v>
      </c>
    </row>
    <row r="48" spans="2:16" s="46" customFormat="1" ht="12.75">
      <c r="B48" s="201" t="s">
        <v>136</v>
      </c>
      <c r="C48" s="202"/>
      <c r="D48" s="134">
        <v>5.6000000000000001E-2</v>
      </c>
      <c r="E48" s="134">
        <v>4.5999999999999999E-2</v>
      </c>
      <c r="F48" s="134">
        <v>4.4999999999999998E-2</v>
      </c>
      <c r="G48" s="134">
        <v>5.5E-2</v>
      </c>
      <c r="H48" s="134">
        <v>5.5E-2</v>
      </c>
      <c r="I48" s="134">
        <v>3.9E-2</v>
      </c>
      <c r="J48" s="134">
        <v>5.1999999999999998E-2</v>
      </c>
      <c r="K48" s="134">
        <v>5.5E-2</v>
      </c>
      <c r="L48" s="134">
        <v>4.2999999999999997E-2</v>
      </c>
      <c r="M48" s="134">
        <v>4.4999999999999998E-2</v>
      </c>
      <c r="N48" s="134">
        <v>4.4999999999999998E-2</v>
      </c>
      <c r="O48" s="134">
        <v>4.8000000000000001E-2</v>
      </c>
      <c r="P48" s="134">
        <v>4.2000000000000003E-2</v>
      </c>
    </row>
    <row r="49" spans="2:16" s="46" customFormat="1" ht="12.75">
      <c r="B49" s="45"/>
      <c r="C49" s="45"/>
      <c r="D49" s="96"/>
      <c r="E49" s="96"/>
      <c r="F49" s="96"/>
      <c r="G49" s="96"/>
      <c r="H49" s="96"/>
      <c r="I49" s="96"/>
      <c r="J49" s="96"/>
      <c r="K49" s="96"/>
      <c r="L49" s="96"/>
      <c r="M49" s="96"/>
      <c r="N49" s="96"/>
      <c r="O49" s="96"/>
      <c r="P49" s="96"/>
    </row>
    <row r="50" spans="2:16" s="46" customFormat="1" ht="12.75">
      <c r="B50" s="57" t="s">
        <v>378</v>
      </c>
      <c r="C50" s="45"/>
      <c r="D50" s="96"/>
      <c r="E50" s="96"/>
      <c r="F50" s="96"/>
      <c r="G50" s="96"/>
      <c r="H50" s="96"/>
      <c r="I50" s="96"/>
      <c r="J50" s="96"/>
      <c r="K50" s="96"/>
      <c r="L50" s="96"/>
      <c r="M50" s="96"/>
      <c r="N50" s="96"/>
      <c r="O50" s="96"/>
      <c r="P50" s="96"/>
    </row>
    <row r="51" spans="2:16" s="46" customFormat="1" ht="12.75">
      <c r="B51" s="537" t="s">
        <v>587</v>
      </c>
      <c r="C51" s="271"/>
      <c r="D51" s="538">
        <v>3765</v>
      </c>
      <c r="E51" s="538">
        <v>4008</v>
      </c>
      <c r="F51" s="538">
        <v>4326</v>
      </c>
      <c r="G51" s="538">
        <v>4392</v>
      </c>
      <c r="H51" s="538">
        <v>4495</v>
      </c>
      <c r="I51" s="538">
        <v>4612</v>
      </c>
      <c r="J51" s="538">
        <v>4626</v>
      </c>
      <c r="K51" s="538">
        <v>4677</v>
      </c>
      <c r="L51" s="538">
        <v>4775</v>
      </c>
      <c r="M51" s="538">
        <v>4869</v>
      </c>
      <c r="N51" s="538">
        <v>4944</v>
      </c>
      <c r="O51" s="538">
        <v>4986</v>
      </c>
      <c r="P51" s="538">
        <v>5000</v>
      </c>
    </row>
    <row r="52" spans="2:16" s="46" customFormat="1" ht="12.75">
      <c r="B52" s="45"/>
      <c r="C52" s="45"/>
      <c r="D52" s="45"/>
      <c r="E52" s="45"/>
      <c r="F52" s="45"/>
      <c r="G52" s="45"/>
      <c r="H52" s="45"/>
      <c r="I52" s="45"/>
      <c r="J52" s="45"/>
      <c r="K52" s="45"/>
      <c r="L52" s="45"/>
      <c r="M52" s="45"/>
      <c r="N52" s="45"/>
      <c r="O52" s="45"/>
      <c r="P52" s="45"/>
    </row>
    <row r="53" spans="2:16" s="46" customFormat="1" ht="12.75">
      <c r="B53" s="45"/>
      <c r="C53" s="45"/>
      <c r="D53" s="45"/>
      <c r="E53" s="45"/>
      <c r="F53" s="45"/>
      <c r="G53" s="45"/>
      <c r="H53" s="45"/>
      <c r="I53" s="45"/>
      <c r="J53" s="45"/>
      <c r="K53" s="45"/>
      <c r="L53" s="45"/>
      <c r="M53" s="45"/>
      <c r="N53" s="45"/>
      <c r="O53" s="45"/>
      <c r="P53" s="45"/>
    </row>
    <row r="54" spans="2:16" s="46" customFormat="1" ht="12.75">
      <c r="B54" s="66" t="s">
        <v>381</v>
      </c>
      <c r="C54" s="45"/>
      <c r="D54" s="45"/>
      <c r="E54" s="45"/>
      <c r="F54" s="45"/>
      <c r="G54" s="45"/>
      <c r="H54" s="45"/>
      <c r="I54" s="45"/>
      <c r="J54" s="45"/>
      <c r="K54" s="45"/>
      <c r="L54" s="45"/>
      <c r="M54" s="45"/>
      <c r="N54" s="45"/>
      <c r="O54" s="45"/>
      <c r="P54" s="45"/>
    </row>
    <row r="55" spans="2:16" s="46" customFormat="1" ht="12.75">
      <c r="B55" s="66" t="s">
        <v>103</v>
      </c>
      <c r="C55" s="45"/>
      <c r="D55" s="45"/>
      <c r="E55" s="45"/>
      <c r="F55" s="45"/>
      <c r="G55" s="45"/>
      <c r="H55" s="45"/>
      <c r="I55" s="45"/>
      <c r="J55" s="45"/>
      <c r="K55" s="45"/>
      <c r="L55" s="45"/>
      <c r="M55" s="45"/>
      <c r="N55" s="45"/>
      <c r="O55" s="45"/>
      <c r="P55" s="45"/>
    </row>
    <row r="56" spans="2:16" s="46" customFormat="1" ht="12.75">
      <c r="B56" s="212" t="s">
        <v>190</v>
      </c>
      <c r="C56" s="45"/>
      <c r="D56" s="45"/>
      <c r="E56" s="45"/>
      <c r="F56" s="45"/>
      <c r="G56" s="45"/>
      <c r="H56" s="45"/>
      <c r="I56" s="45"/>
      <c r="J56" s="45"/>
      <c r="K56" s="45"/>
      <c r="L56" s="45"/>
      <c r="M56" s="45"/>
      <c r="N56" s="45"/>
      <c r="O56" s="45"/>
      <c r="P56" s="45"/>
    </row>
    <row r="57" spans="2:16" s="46" customFormat="1" ht="12.75">
      <c r="B57" s="45"/>
      <c r="C57" s="45"/>
      <c r="D57" s="45"/>
      <c r="E57" s="45"/>
      <c r="F57" s="45"/>
      <c r="G57" s="45"/>
      <c r="H57" s="45"/>
      <c r="I57" s="45"/>
      <c r="J57" s="45"/>
      <c r="K57" s="45"/>
      <c r="L57" s="45"/>
      <c r="M57" s="45"/>
      <c r="N57" s="45"/>
      <c r="O57" s="45"/>
      <c r="P57" s="45"/>
    </row>
    <row r="58" spans="2:16" s="46" customFormat="1" ht="12.75">
      <c r="B58" s="45" t="s">
        <v>101</v>
      </c>
      <c r="C58" s="45"/>
      <c r="D58" s="45"/>
      <c r="E58" s="45"/>
      <c r="F58" s="45"/>
      <c r="G58" s="45"/>
      <c r="H58" s="45"/>
      <c r="I58" s="45"/>
      <c r="J58" s="45"/>
      <c r="K58" s="45"/>
      <c r="L58" s="45"/>
      <c r="M58" s="45"/>
      <c r="N58" s="45"/>
      <c r="O58" s="45"/>
      <c r="P58" s="45"/>
    </row>
    <row r="59" spans="2:16" s="46" customFormat="1" ht="12.75">
      <c r="B59" s="45"/>
      <c r="C59" s="45"/>
      <c r="D59" s="45"/>
      <c r="E59" s="45"/>
      <c r="F59" s="45"/>
      <c r="G59" s="45"/>
      <c r="H59" s="45"/>
      <c r="I59" s="45"/>
      <c r="J59" s="45"/>
      <c r="K59" s="45"/>
      <c r="L59" s="45"/>
      <c r="M59" s="45"/>
      <c r="N59" s="45"/>
      <c r="O59" s="45"/>
      <c r="P59" s="45"/>
    </row>
    <row r="60" spans="2:16" s="46" customFormat="1" ht="12.75">
      <c r="B60" s="45"/>
    </row>
  </sheetData>
  <pageMargins left="0.70866141732283472" right="0.70866141732283472" top="0.78740157480314965" bottom="0.78740157480314965" header="0.31496062992125984" footer="0.31496062992125984"/>
  <pageSetup paperSize="9"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7" tint="0.39997558519241921"/>
  </sheetPr>
  <dimension ref="A1:G68"/>
  <sheetViews>
    <sheetView showGridLines="0" zoomScaleNormal="100" workbookViewId="0"/>
  </sheetViews>
  <sheetFormatPr baseColWidth="10" defaultRowHeight="15"/>
  <cols>
    <col min="1" max="2" width="11.42578125" style="2"/>
    <col min="3" max="3" width="37.28515625" style="2" bestFit="1" customWidth="1"/>
    <col min="4" max="6" width="12.7109375" style="2" customWidth="1"/>
    <col min="7" max="16384" width="11.42578125" style="2"/>
  </cols>
  <sheetData>
    <row r="1" spans="1:7" s="33" customFormat="1">
      <c r="A1" s="1"/>
      <c r="B1" s="1"/>
      <c r="C1" s="1"/>
      <c r="D1" s="1"/>
      <c r="E1" s="1"/>
      <c r="F1" s="1"/>
      <c r="G1" s="1"/>
    </row>
    <row r="2" spans="1:7" s="38" customFormat="1" ht="26.85" customHeight="1">
      <c r="A2" s="551"/>
      <c r="B2" s="542" t="s">
        <v>72</v>
      </c>
      <c r="C2" s="36" t="s">
        <v>73</v>
      </c>
      <c r="D2" s="37"/>
      <c r="E2" s="37"/>
      <c r="F2" s="37"/>
      <c r="G2" s="34"/>
    </row>
    <row r="3" spans="1:7" s="33" customFormat="1" ht="13.35" customHeight="1">
      <c r="A3" s="1"/>
      <c r="B3" s="1"/>
      <c r="C3" s="1"/>
      <c r="D3" s="1"/>
      <c r="E3" s="1"/>
      <c r="F3" s="1"/>
      <c r="G3" s="1"/>
    </row>
    <row r="4" spans="1:7" s="33" customFormat="1" ht="15" customHeight="1">
      <c r="A4" s="1"/>
      <c r="B4" s="543" t="s">
        <v>588</v>
      </c>
      <c r="C4" s="1"/>
      <c r="D4" s="1"/>
      <c r="E4" s="1"/>
      <c r="F4" s="1"/>
      <c r="G4" s="1"/>
    </row>
    <row r="5" spans="1:7" s="33" customFormat="1" ht="15" customHeight="1">
      <c r="A5" s="1"/>
      <c r="B5" s="543"/>
      <c r="C5" s="1"/>
      <c r="D5" s="1"/>
      <c r="E5" s="1"/>
      <c r="F5" s="1"/>
      <c r="G5" s="1"/>
    </row>
    <row r="6" spans="1:7" ht="13.35" customHeight="1">
      <c r="A6" s="1"/>
      <c r="B6" s="1"/>
      <c r="C6" s="1"/>
      <c r="D6" s="1"/>
      <c r="E6" s="1"/>
      <c r="F6" s="1"/>
      <c r="G6" s="1"/>
    </row>
    <row r="7" spans="1:7" s="46" customFormat="1" ht="12.75">
      <c r="A7" s="42"/>
      <c r="B7" s="357" t="s">
        <v>313</v>
      </c>
      <c r="C7" s="47"/>
      <c r="D7" s="536">
        <v>2002</v>
      </c>
      <c r="E7" s="536">
        <v>2007</v>
      </c>
      <c r="F7" s="536">
        <v>2012</v>
      </c>
      <c r="G7" s="45"/>
    </row>
    <row r="8" spans="1:7" s="46" customFormat="1" ht="12.75">
      <c r="A8" s="45"/>
      <c r="B8" s="55"/>
      <c r="C8" s="129"/>
      <c r="D8" s="130"/>
      <c r="E8" s="130"/>
      <c r="F8" s="130"/>
      <c r="G8" s="45"/>
    </row>
    <row r="9" spans="1:7" s="46" customFormat="1" ht="12.75">
      <c r="A9" s="45"/>
      <c r="B9" s="78" t="s">
        <v>117</v>
      </c>
      <c r="C9" s="84"/>
      <c r="D9" s="131">
        <v>2.7E-2</v>
      </c>
      <c r="E9" s="131">
        <v>2.8000000000000001E-2</v>
      </c>
      <c r="F9" s="131">
        <v>2.4E-2</v>
      </c>
      <c r="G9" s="45"/>
    </row>
    <row r="10" spans="1:7" s="46" customFormat="1" ht="12.75">
      <c r="A10" s="45"/>
      <c r="B10" s="57"/>
      <c r="C10" s="86"/>
      <c r="D10" s="132"/>
      <c r="E10" s="132"/>
      <c r="F10" s="132"/>
      <c r="G10" s="45"/>
    </row>
    <row r="11" spans="1:7" s="46" customFormat="1" ht="12.75">
      <c r="A11" s="45"/>
      <c r="B11" s="57" t="s">
        <v>118</v>
      </c>
      <c r="C11" s="86"/>
      <c r="D11" s="132"/>
      <c r="E11" s="132"/>
      <c r="F11" s="132"/>
      <c r="G11" s="45"/>
    </row>
    <row r="12" spans="1:7" s="46" customFormat="1" ht="12.75">
      <c r="A12" s="45"/>
      <c r="B12" s="89" t="s">
        <v>119</v>
      </c>
      <c r="C12" s="90"/>
      <c r="D12" s="133">
        <v>3.4000000000000002E-2</v>
      </c>
      <c r="E12" s="133">
        <v>3.6999999999999998E-2</v>
      </c>
      <c r="F12" s="133">
        <v>3.2000000000000001E-2</v>
      </c>
      <c r="G12" s="45"/>
    </row>
    <row r="13" spans="1:7" s="46" customFormat="1" ht="12.75">
      <c r="A13" s="45"/>
      <c r="B13" s="92" t="s">
        <v>120</v>
      </c>
      <c r="C13" s="93"/>
      <c r="D13" s="134">
        <v>0.02</v>
      </c>
      <c r="E13" s="134">
        <v>1.9E-2</v>
      </c>
      <c r="F13" s="134">
        <v>1.7000000000000001E-2</v>
      </c>
      <c r="G13" s="45"/>
    </row>
    <row r="14" spans="1:7" s="46" customFormat="1" ht="12.75">
      <c r="A14" s="45"/>
      <c r="B14" s="135"/>
      <c r="C14" s="86"/>
      <c r="D14" s="132"/>
      <c r="E14" s="132"/>
      <c r="F14" s="132"/>
      <c r="G14" s="45"/>
    </row>
    <row r="15" spans="1:7" s="46" customFormat="1" ht="12.75">
      <c r="A15" s="45"/>
      <c r="B15" s="57" t="s">
        <v>227</v>
      </c>
      <c r="C15" s="86"/>
      <c r="D15" s="132"/>
      <c r="E15" s="132"/>
      <c r="F15" s="132"/>
      <c r="G15" s="45"/>
    </row>
    <row r="16" spans="1:7" s="46" customFormat="1" ht="12.75">
      <c r="A16" s="45"/>
      <c r="B16" s="89" t="s">
        <v>228</v>
      </c>
      <c r="C16" s="90"/>
      <c r="D16" s="133">
        <v>3.2000000000000001E-2</v>
      </c>
      <c r="E16" s="133">
        <v>3.3000000000000002E-2</v>
      </c>
      <c r="F16" s="133">
        <v>2.8000000000000001E-2</v>
      </c>
      <c r="G16" s="45"/>
    </row>
    <row r="17" spans="1:7" s="46" customFormat="1" ht="12.75">
      <c r="A17" s="45"/>
      <c r="B17" s="92" t="s">
        <v>229</v>
      </c>
      <c r="C17" s="93"/>
      <c r="D17" s="134">
        <v>5.0000000000000001E-3</v>
      </c>
      <c r="E17" s="134">
        <v>5.0000000000000001E-3</v>
      </c>
      <c r="F17" s="134">
        <v>6.0000000000000001E-3</v>
      </c>
      <c r="G17" s="45"/>
    </row>
    <row r="18" spans="1:7" s="46" customFormat="1" ht="12.75">
      <c r="A18" s="45"/>
      <c r="B18" s="135"/>
      <c r="C18" s="86"/>
      <c r="D18" s="132"/>
      <c r="E18" s="132"/>
      <c r="F18" s="132"/>
      <c r="G18" s="45"/>
    </row>
    <row r="19" spans="1:7" s="46" customFormat="1" ht="12.75">
      <c r="A19" s="45"/>
      <c r="B19" s="57" t="s">
        <v>121</v>
      </c>
      <c r="C19" s="86"/>
      <c r="D19" s="132"/>
      <c r="E19" s="132"/>
      <c r="F19" s="132"/>
      <c r="G19" s="45"/>
    </row>
    <row r="20" spans="1:7" s="46" customFormat="1" ht="12.75">
      <c r="A20" s="45"/>
      <c r="B20" s="89" t="s">
        <v>123</v>
      </c>
      <c r="C20" s="90"/>
      <c r="D20" s="133">
        <v>1E-3</v>
      </c>
      <c r="E20" s="133">
        <v>1E-3</v>
      </c>
      <c r="F20" s="133">
        <v>0</v>
      </c>
      <c r="G20" s="45"/>
    </row>
    <row r="21" spans="1:7" s="46" customFormat="1" ht="12.75">
      <c r="A21" s="45"/>
      <c r="B21" s="135" t="s">
        <v>124</v>
      </c>
      <c r="C21" s="86"/>
      <c r="D21" s="132">
        <v>1.6E-2</v>
      </c>
      <c r="E21" s="132">
        <v>1.7000000000000001E-2</v>
      </c>
      <c r="F21" s="132">
        <v>1.2999999999999999E-2</v>
      </c>
      <c r="G21" s="45"/>
    </row>
    <row r="22" spans="1:7" s="46" customFormat="1" ht="12.75">
      <c r="A22" s="45"/>
      <c r="B22" s="135" t="s">
        <v>125</v>
      </c>
      <c r="C22" s="86"/>
      <c r="D22" s="132">
        <v>4.4999999999999998E-2</v>
      </c>
      <c r="E22" s="132">
        <v>0.05</v>
      </c>
      <c r="F22" s="132">
        <v>3.6999999999999998E-2</v>
      </c>
      <c r="G22" s="45"/>
    </row>
    <row r="23" spans="1:7" s="46" customFormat="1" ht="12.75">
      <c r="A23" s="45"/>
      <c r="B23" s="92" t="s">
        <v>126</v>
      </c>
      <c r="C23" s="93"/>
      <c r="D23" s="134">
        <v>4.1000000000000002E-2</v>
      </c>
      <c r="E23" s="134">
        <v>3.9E-2</v>
      </c>
      <c r="F23" s="134">
        <v>3.9E-2</v>
      </c>
      <c r="G23" s="45"/>
    </row>
    <row r="24" spans="1:7" s="46" customFormat="1" ht="12.75">
      <c r="A24" s="45"/>
      <c r="B24" s="135"/>
      <c r="C24" s="86"/>
      <c r="D24" s="132"/>
      <c r="E24" s="132"/>
      <c r="F24" s="132"/>
      <c r="G24" s="45"/>
    </row>
    <row r="25" spans="1:7" s="46" customFormat="1" ht="12.75">
      <c r="A25" s="45"/>
      <c r="B25" s="57" t="s">
        <v>137</v>
      </c>
      <c r="C25" s="86"/>
      <c r="D25" s="132"/>
      <c r="E25" s="132"/>
      <c r="F25" s="132"/>
      <c r="G25" s="45"/>
    </row>
    <row r="26" spans="1:7" s="46" customFormat="1" ht="12.75">
      <c r="A26" s="45"/>
      <c r="B26" s="89" t="s">
        <v>138</v>
      </c>
      <c r="C26" s="90"/>
      <c r="D26" s="133">
        <v>2.7E-2</v>
      </c>
      <c r="E26" s="133">
        <v>0.03</v>
      </c>
      <c r="F26" s="133">
        <v>2.8000000000000001E-2</v>
      </c>
      <c r="G26" s="45"/>
    </row>
    <row r="27" spans="1:7" s="46" customFormat="1" ht="12.75">
      <c r="A27" s="45"/>
      <c r="B27" s="135" t="s">
        <v>139</v>
      </c>
      <c r="C27" s="86"/>
      <c r="D27" s="132">
        <v>1.2E-2</v>
      </c>
      <c r="E27" s="132">
        <v>0.01</v>
      </c>
      <c r="F27" s="132">
        <v>0.01</v>
      </c>
      <c r="G27" s="45"/>
    </row>
    <row r="28" spans="1:7" s="46" customFormat="1" ht="12.75">
      <c r="A28" s="45"/>
      <c r="B28" s="135" t="s">
        <v>141</v>
      </c>
      <c r="C28" s="86"/>
      <c r="D28" s="132">
        <v>2.1000000000000001E-2</v>
      </c>
      <c r="E28" s="132">
        <v>2.4E-2</v>
      </c>
      <c r="F28" s="132">
        <v>1.9E-2</v>
      </c>
      <c r="G28" s="45"/>
    </row>
    <row r="29" spans="1:7" s="46" customFormat="1" ht="12.75">
      <c r="A29" s="45"/>
      <c r="B29" s="135" t="s">
        <v>142</v>
      </c>
      <c r="C29" s="86"/>
      <c r="D29" s="132">
        <v>2.5000000000000001E-2</v>
      </c>
      <c r="E29" s="132">
        <v>2.5999999999999999E-2</v>
      </c>
      <c r="F29" s="132">
        <v>2.1999999999999999E-2</v>
      </c>
      <c r="G29" s="45"/>
    </row>
    <row r="30" spans="1:7" s="46" customFormat="1" ht="12.75">
      <c r="A30" s="45"/>
      <c r="B30" s="92" t="s">
        <v>143</v>
      </c>
      <c r="C30" s="93"/>
      <c r="D30" s="134">
        <v>1.7999999999999999E-2</v>
      </c>
      <c r="E30" s="134">
        <v>3.5999999999999997E-2</v>
      </c>
      <c r="F30" s="134">
        <v>1.7999999999999999E-2</v>
      </c>
      <c r="G30" s="45"/>
    </row>
    <row r="31" spans="1:7" s="46" customFormat="1" ht="12.75">
      <c r="A31" s="45"/>
      <c r="B31" s="135"/>
      <c r="C31" s="86"/>
      <c r="D31" s="132"/>
      <c r="E31" s="132"/>
      <c r="F31" s="132"/>
      <c r="G31" s="45"/>
    </row>
    <row r="32" spans="1:7" s="46" customFormat="1" ht="12.75">
      <c r="A32" s="45"/>
      <c r="B32" s="57" t="s">
        <v>230</v>
      </c>
      <c r="C32" s="86"/>
      <c r="D32" s="132"/>
      <c r="E32" s="132"/>
      <c r="F32" s="132"/>
      <c r="G32" s="45"/>
    </row>
    <row r="33" spans="1:7" s="46" customFormat="1" ht="12.75">
      <c r="A33" s="45"/>
      <c r="B33" s="89" t="s">
        <v>231</v>
      </c>
      <c r="C33" s="90"/>
      <c r="D33" s="133">
        <v>3.2000000000000001E-2</v>
      </c>
      <c r="E33" s="133">
        <v>3.2000000000000001E-2</v>
      </c>
      <c r="F33" s="133">
        <v>2.5999999999999999E-2</v>
      </c>
      <c r="G33" s="45"/>
    </row>
    <row r="34" spans="1:7" s="46" customFormat="1" ht="12.75">
      <c r="A34" s="45"/>
      <c r="B34" s="135" t="s">
        <v>232</v>
      </c>
      <c r="C34" s="86"/>
      <c r="D34" s="132">
        <v>6.0000000000000001E-3</v>
      </c>
      <c r="E34" s="132">
        <v>1E-3</v>
      </c>
      <c r="F34" s="132">
        <v>6.0000000000000001E-3</v>
      </c>
      <c r="G34" s="45"/>
    </row>
    <row r="35" spans="1:7" s="46" customFormat="1" ht="12.75">
      <c r="A35" s="45"/>
      <c r="B35" s="92" t="s">
        <v>233</v>
      </c>
      <c r="C35" s="93"/>
      <c r="D35" s="134">
        <v>3.2000000000000001E-2</v>
      </c>
      <c r="E35" s="134">
        <v>3.5999999999999997E-2</v>
      </c>
      <c r="F35" s="134">
        <v>3.2000000000000001E-2</v>
      </c>
      <c r="G35" s="45"/>
    </row>
    <row r="36" spans="1:7" s="46" customFormat="1" ht="12.75">
      <c r="A36" s="45"/>
      <c r="B36" s="135"/>
      <c r="C36" s="86"/>
      <c r="D36" s="132"/>
      <c r="E36" s="132"/>
      <c r="F36" s="132"/>
      <c r="G36" s="45"/>
    </row>
    <row r="37" spans="1:7" s="46" customFormat="1" ht="14.25">
      <c r="A37" s="45"/>
      <c r="B37" s="57" t="s">
        <v>197</v>
      </c>
      <c r="C37" s="86"/>
      <c r="D37" s="132"/>
      <c r="E37" s="132"/>
      <c r="F37" s="132"/>
      <c r="G37" s="45"/>
    </row>
    <row r="38" spans="1:7" s="46" customFormat="1" ht="12.75">
      <c r="A38" s="45"/>
      <c r="B38" s="89" t="s">
        <v>186</v>
      </c>
      <c r="C38" s="90"/>
      <c r="D38" s="133">
        <v>2E-3</v>
      </c>
      <c r="E38" s="133">
        <v>2E-3</v>
      </c>
      <c r="F38" s="133">
        <v>3.0000000000000001E-3</v>
      </c>
      <c r="G38" s="45"/>
    </row>
    <row r="39" spans="1:7" s="46" customFormat="1" ht="12.75">
      <c r="A39" s="45"/>
      <c r="B39" s="135" t="s">
        <v>187</v>
      </c>
      <c r="C39" s="86"/>
      <c r="D39" s="132">
        <v>1.7999999999999999E-2</v>
      </c>
      <c r="E39" s="132">
        <v>1.7999999999999999E-2</v>
      </c>
      <c r="F39" s="132">
        <v>1.4999999999999999E-2</v>
      </c>
      <c r="G39" s="45"/>
    </row>
    <row r="40" spans="1:7" s="46" customFormat="1" ht="12.75">
      <c r="A40" s="45"/>
      <c r="B40" s="92" t="s">
        <v>188</v>
      </c>
      <c r="C40" s="93"/>
      <c r="D40" s="134">
        <v>0.17499999999999999</v>
      </c>
      <c r="E40" s="134">
        <v>0.161</v>
      </c>
      <c r="F40" s="134">
        <v>0.153</v>
      </c>
      <c r="G40" s="45"/>
    </row>
    <row r="41" spans="1:7" s="46" customFormat="1" ht="12.75">
      <c r="A41" s="45"/>
      <c r="B41" s="135"/>
      <c r="C41" s="86"/>
      <c r="D41" s="132"/>
      <c r="E41" s="132"/>
      <c r="F41" s="132"/>
      <c r="G41" s="45"/>
    </row>
    <row r="42" spans="1:7" s="46" customFormat="1" ht="12.75">
      <c r="A42" s="45"/>
      <c r="B42" s="57" t="s">
        <v>234</v>
      </c>
      <c r="C42" s="137"/>
      <c r="D42" s="132"/>
      <c r="E42" s="132"/>
      <c r="F42" s="132"/>
      <c r="G42" s="45"/>
    </row>
    <row r="43" spans="1:7" s="46" customFormat="1" ht="12.75">
      <c r="A43" s="45"/>
      <c r="B43" s="199" t="s">
        <v>235</v>
      </c>
      <c r="C43" s="200"/>
      <c r="D43" s="133">
        <v>5.0999999999999997E-2</v>
      </c>
      <c r="E43" s="133">
        <v>5.0999999999999997E-2</v>
      </c>
      <c r="F43" s="133">
        <v>4.2999999999999997E-2</v>
      </c>
      <c r="G43" s="45"/>
    </row>
    <row r="44" spans="1:7" s="46" customFormat="1" ht="12.75">
      <c r="A44" s="45"/>
      <c r="B44" s="201" t="s">
        <v>236</v>
      </c>
      <c r="C44" s="202"/>
      <c r="D44" s="134">
        <v>2E-3</v>
      </c>
      <c r="E44" s="134">
        <v>5.0000000000000001E-3</v>
      </c>
      <c r="F44" s="134">
        <v>3.0000000000000001E-3</v>
      </c>
      <c r="G44" s="45"/>
    </row>
    <row r="45" spans="1:7" s="46" customFormat="1" ht="12.75">
      <c r="A45" s="45"/>
      <c r="B45" s="203"/>
      <c r="C45" s="137"/>
      <c r="D45" s="132"/>
      <c r="E45" s="132"/>
      <c r="F45" s="132"/>
      <c r="G45" s="45"/>
    </row>
    <row r="46" spans="1:7" s="46" customFormat="1" ht="12.75">
      <c r="A46" s="45"/>
      <c r="B46" s="57" t="s">
        <v>133</v>
      </c>
      <c r="C46" s="204"/>
      <c r="D46" s="132"/>
      <c r="E46" s="132"/>
      <c r="F46" s="132"/>
      <c r="G46" s="45"/>
    </row>
    <row r="47" spans="1:7" s="46" customFormat="1" ht="12.75">
      <c r="A47" s="45"/>
      <c r="B47" s="199" t="s">
        <v>134</v>
      </c>
      <c r="C47" s="200"/>
      <c r="D47" s="133">
        <v>3.1E-2</v>
      </c>
      <c r="E47" s="133">
        <v>3.1E-2</v>
      </c>
      <c r="F47" s="133">
        <v>2.7E-2</v>
      </c>
      <c r="G47" s="45"/>
    </row>
    <row r="48" spans="1:7" s="46" customFormat="1" ht="12.75">
      <c r="A48" s="45"/>
      <c r="B48" s="201" t="s">
        <v>136</v>
      </c>
      <c r="C48" s="202"/>
      <c r="D48" s="134">
        <v>8.0000000000000002E-3</v>
      </c>
      <c r="E48" s="134">
        <v>1.2E-2</v>
      </c>
      <c r="F48" s="134">
        <v>1.2999999999999999E-2</v>
      </c>
      <c r="G48" s="45"/>
    </row>
    <row r="49" spans="1:7" s="46" customFormat="1" ht="12.75">
      <c r="A49" s="45"/>
      <c r="B49" s="45"/>
      <c r="C49" s="45"/>
      <c r="D49" s="96"/>
      <c r="E49" s="96"/>
      <c r="F49" s="96"/>
      <c r="G49" s="45"/>
    </row>
    <row r="50" spans="1:7" s="46" customFormat="1" ht="12.75">
      <c r="A50" s="45"/>
      <c r="B50" s="57" t="s">
        <v>378</v>
      </c>
      <c r="C50" s="45"/>
      <c r="D50" s="96"/>
      <c r="E50" s="96"/>
      <c r="F50" s="96"/>
      <c r="G50" s="45"/>
    </row>
    <row r="51" spans="1:7" s="46" customFormat="1" ht="12.75">
      <c r="A51" s="45"/>
      <c r="B51" s="537" t="s">
        <v>587</v>
      </c>
      <c r="C51" s="271"/>
      <c r="D51" s="539">
        <v>428012</v>
      </c>
      <c r="E51" s="539">
        <v>459843</v>
      </c>
      <c r="F51" s="539">
        <v>500000</v>
      </c>
      <c r="G51" s="45"/>
    </row>
    <row r="52" spans="1:7" s="46" customFormat="1" ht="12.75">
      <c r="A52" s="45"/>
      <c r="B52" s="45"/>
      <c r="C52" s="45"/>
      <c r="D52" s="45"/>
      <c r="E52" s="45"/>
      <c r="F52" s="45"/>
      <c r="G52" s="45"/>
    </row>
    <row r="53" spans="1:7" s="46" customFormat="1">
      <c r="A53" s="45"/>
      <c r="B53" s="552" t="s">
        <v>589</v>
      </c>
      <c r="C53" s="45"/>
      <c r="D53" s="45"/>
      <c r="E53" s="45"/>
      <c r="F53" s="45"/>
      <c r="G53" s="45"/>
    </row>
    <row r="54" spans="1:7" s="555" customFormat="1" ht="12.75">
      <c r="A54" s="553"/>
      <c r="B54" s="554" t="s">
        <v>590</v>
      </c>
      <c r="C54" s="553"/>
      <c r="D54" s="553"/>
      <c r="E54" s="553"/>
      <c r="F54" s="553"/>
      <c r="G54" s="553"/>
    </row>
    <row r="55" spans="1:7" s="555" customFormat="1" ht="12.75">
      <c r="A55" s="553"/>
      <c r="B55" s="554" t="s">
        <v>591</v>
      </c>
      <c r="C55" s="553"/>
      <c r="D55" s="553"/>
      <c r="E55" s="553"/>
      <c r="F55" s="553"/>
      <c r="G55" s="553"/>
    </row>
    <row r="56" spans="1:7" s="555" customFormat="1" ht="12.75">
      <c r="A56" s="553"/>
      <c r="B56" s="554" t="s">
        <v>592</v>
      </c>
      <c r="C56" s="553"/>
      <c r="D56" s="553"/>
      <c r="E56" s="553"/>
      <c r="F56" s="553"/>
      <c r="G56" s="553"/>
    </row>
    <row r="57" spans="1:7" s="555" customFormat="1" ht="12.75">
      <c r="A57" s="553"/>
      <c r="B57" s="554" t="s">
        <v>593</v>
      </c>
      <c r="C57" s="553"/>
      <c r="D57" s="553"/>
      <c r="E57" s="553"/>
      <c r="F57" s="553"/>
      <c r="G57" s="553"/>
    </row>
    <row r="58" spans="1:7" s="555" customFormat="1" ht="12.75">
      <c r="A58" s="553"/>
      <c r="B58" s="554" t="s">
        <v>594</v>
      </c>
      <c r="C58" s="553"/>
      <c r="D58" s="553"/>
      <c r="E58" s="553"/>
      <c r="F58" s="553"/>
      <c r="G58" s="553"/>
    </row>
    <row r="59" spans="1:7" s="555" customFormat="1" ht="12.75">
      <c r="A59" s="553"/>
      <c r="B59" s="554" t="s">
        <v>595</v>
      </c>
      <c r="C59" s="553"/>
      <c r="D59" s="553"/>
      <c r="E59" s="553"/>
      <c r="F59" s="553"/>
      <c r="G59" s="553"/>
    </row>
    <row r="60" spans="1:7" s="46" customFormat="1" ht="12.75">
      <c r="A60" s="45"/>
      <c r="B60" s="556" t="s">
        <v>596</v>
      </c>
      <c r="C60" s="557"/>
      <c r="D60" s="45"/>
      <c r="E60" s="45"/>
      <c r="F60" s="45"/>
      <c r="G60" s="45"/>
    </row>
    <row r="61" spans="1:7" s="46" customFormat="1" ht="12.75">
      <c r="A61" s="45"/>
      <c r="B61" s="556" t="s">
        <v>597</v>
      </c>
      <c r="C61" s="557"/>
      <c r="D61" s="45"/>
      <c r="E61" s="45"/>
      <c r="F61" s="45"/>
      <c r="G61" s="45"/>
    </row>
    <row r="62" spans="1:7" s="46" customFormat="1" ht="12.75">
      <c r="A62" s="45"/>
      <c r="B62" s="556" t="s">
        <v>598</v>
      </c>
      <c r="C62" s="557"/>
      <c r="D62" s="45"/>
      <c r="E62" s="45"/>
      <c r="F62" s="45"/>
      <c r="G62" s="45"/>
    </row>
    <row r="63" spans="1:7" s="46" customFormat="1" ht="12.75">
      <c r="A63" s="45"/>
      <c r="B63" s="45"/>
      <c r="C63" s="45"/>
      <c r="D63" s="45"/>
      <c r="E63" s="45"/>
      <c r="F63" s="45"/>
      <c r="G63" s="45"/>
    </row>
    <row r="64" spans="1:7" s="46" customFormat="1" ht="12.75">
      <c r="A64" s="45"/>
      <c r="B64" s="212" t="s">
        <v>199</v>
      </c>
      <c r="C64" s="45"/>
      <c r="D64" s="45"/>
      <c r="E64" s="45"/>
      <c r="F64" s="45"/>
      <c r="G64" s="45"/>
    </row>
    <row r="65" spans="1:7" s="46" customFormat="1" ht="12.75">
      <c r="A65" s="45"/>
      <c r="B65" s="45"/>
      <c r="C65" s="45"/>
      <c r="D65" s="45"/>
      <c r="E65" s="45"/>
      <c r="F65" s="45"/>
      <c r="G65" s="45"/>
    </row>
    <row r="66" spans="1:7" s="46" customFormat="1" ht="12.75">
      <c r="A66" s="45"/>
      <c r="B66" s="45" t="s">
        <v>101</v>
      </c>
      <c r="C66" s="45"/>
      <c r="D66" s="45"/>
      <c r="E66" s="45"/>
      <c r="F66" s="45"/>
      <c r="G66" s="45"/>
    </row>
    <row r="67" spans="1:7" s="46" customFormat="1" ht="12.75">
      <c r="A67" s="45"/>
      <c r="B67" s="45"/>
      <c r="C67" s="45"/>
      <c r="D67" s="45"/>
      <c r="E67" s="45"/>
      <c r="F67" s="45"/>
      <c r="G67" s="45"/>
    </row>
    <row r="68" spans="1:7" s="46"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7" tint="0.39997558519241921"/>
  </sheetPr>
  <dimension ref="A1:J24"/>
  <sheetViews>
    <sheetView showGridLines="0" zoomScaleNormal="100" workbookViewId="0"/>
  </sheetViews>
  <sheetFormatPr baseColWidth="10" defaultRowHeight="15"/>
  <cols>
    <col min="1" max="2" width="11.42578125" style="2"/>
    <col min="3" max="3" width="36.85546875" style="2" customWidth="1"/>
    <col min="4" max="10" width="9.7109375" style="2" customWidth="1"/>
    <col min="11" max="16384" width="11.42578125" style="2"/>
  </cols>
  <sheetData>
    <row r="1" spans="1:10" s="33" customFormat="1">
      <c r="B1" s="1"/>
      <c r="C1" s="1"/>
      <c r="D1" s="1"/>
      <c r="E1" s="1"/>
      <c r="F1" s="1"/>
      <c r="G1" s="1"/>
      <c r="H1" s="1"/>
      <c r="I1" s="1"/>
      <c r="J1" s="1"/>
    </row>
    <row r="2" spans="1:10" s="38" customFormat="1" ht="26.85" customHeight="1">
      <c r="B2" s="542" t="s">
        <v>74</v>
      </c>
      <c r="C2" s="36" t="s">
        <v>75</v>
      </c>
      <c r="D2" s="37"/>
      <c r="E2" s="37"/>
      <c r="F2" s="37"/>
      <c r="G2" s="37"/>
      <c r="H2" s="37"/>
      <c r="I2" s="37"/>
      <c r="J2" s="37"/>
    </row>
    <row r="3" spans="1:10" s="38" customFormat="1" ht="26.85" customHeight="1">
      <c r="B3" s="542"/>
      <c r="C3" s="36"/>
      <c r="D3" s="37"/>
      <c r="E3" s="37"/>
      <c r="F3" s="37"/>
      <c r="G3" s="37"/>
      <c r="H3" s="37"/>
      <c r="I3" s="37"/>
      <c r="J3" s="37"/>
    </row>
    <row r="4" spans="1:10" s="33" customFormat="1" ht="13.35" customHeight="1">
      <c r="B4" s="1"/>
      <c r="C4" s="1"/>
      <c r="D4" s="1"/>
      <c r="E4" s="1"/>
      <c r="F4" s="1"/>
      <c r="G4" s="1"/>
      <c r="H4" s="1"/>
      <c r="I4" s="1"/>
      <c r="J4" s="1"/>
    </row>
    <row r="5" spans="1:10" s="33" customFormat="1" ht="15" customHeight="1">
      <c r="B5" s="543" t="s">
        <v>599</v>
      </c>
      <c r="C5" s="1"/>
      <c r="D5" s="1"/>
      <c r="E5" s="1"/>
      <c r="F5" s="1"/>
      <c r="G5" s="1"/>
      <c r="H5" s="1"/>
      <c r="I5" s="1"/>
      <c r="J5" s="1"/>
    </row>
    <row r="6" spans="1:10" ht="13.35" customHeight="1">
      <c r="A6" s="33"/>
      <c r="B6" s="1"/>
      <c r="C6" s="1"/>
      <c r="D6" s="1"/>
      <c r="E6" s="1"/>
      <c r="F6" s="1"/>
      <c r="G6" s="1"/>
      <c r="H6" s="1"/>
      <c r="I6" s="1"/>
      <c r="J6" s="1"/>
    </row>
    <row r="7" spans="1:10" s="46" customFormat="1" ht="12.75">
      <c r="B7" s="558"/>
      <c r="C7" s="558"/>
      <c r="D7" s="559">
        <v>2007</v>
      </c>
      <c r="E7" s="559">
        <v>2008</v>
      </c>
      <c r="F7" s="559">
        <v>2009</v>
      </c>
      <c r="G7" s="559">
        <v>2010</v>
      </c>
      <c r="H7" s="559">
        <v>2011</v>
      </c>
      <c r="I7" s="559">
        <v>2012</v>
      </c>
      <c r="J7" s="559">
        <v>2013</v>
      </c>
    </row>
    <row r="8" spans="1:10" s="46" customFormat="1" ht="12.75">
      <c r="B8" s="558"/>
      <c r="C8" s="558"/>
      <c r="D8" s="558"/>
      <c r="E8" s="558"/>
      <c r="F8" s="558"/>
      <c r="G8" s="558"/>
      <c r="H8" s="558"/>
      <c r="I8" s="558"/>
      <c r="J8" s="558"/>
    </row>
    <row r="9" spans="1:10" s="46" customFormat="1" ht="14.25">
      <c r="B9" s="560" t="s">
        <v>600</v>
      </c>
      <c r="C9" s="560"/>
      <c r="D9" s="561">
        <v>68644</v>
      </c>
      <c r="E9" s="561">
        <v>76507</v>
      </c>
      <c r="F9" s="561">
        <v>57964</v>
      </c>
      <c r="G9" s="561">
        <v>63168</v>
      </c>
      <c r="H9" s="561">
        <v>70769</v>
      </c>
      <c r="I9" s="561">
        <v>73741</v>
      </c>
      <c r="J9" s="561">
        <v>79236</v>
      </c>
    </row>
    <row r="10" spans="1:10" s="46" customFormat="1" ht="12.75">
      <c r="B10" s="558"/>
      <c r="C10" s="558"/>
      <c r="D10" s="558"/>
      <c r="E10" s="558"/>
      <c r="F10" s="558"/>
      <c r="G10" s="558"/>
      <c r="H10" s="558"/>
      <c r="I10" s="558"/>
      <c r="J10" s="558"/>
    </row>
    <row r="11" spans="1:10" s="46" customFormat="1" ht="12.75">
      <c r="B11" s="562" t="s">
        <v>601</v>
      </c>
      <c r="C11" s="562"/>
      <c r="D11" s="563">
        <v>75.78</v>
      </c>
      <c r="E11" s="563">
        <v>82.4</v>
      </c>
      <c r="F11" s="563">
        <v>56.15</v>
      </c>
      <c r="G11" s="563">
        <v>64.13</v>
      </c>
      <c r="H11" s="563">
        <v>71.260000000000005</v>
      </c>
      <c r="I11" s="563">
        <v>72.44</v>
      </c>
      <c r="J11" s="563">
        <v>76.209999999999994</v>
      </c>
    </row>
    <row r="12" spans="1:10" s="46" customFormat="1" ht="12.75">
      <c r="B12" s="564" t="s">
        <v>602</v>
      </c>
      <c r="C12" s="564"/>
      <c r="D12" s="565">
        <v>1.1000000000000001</v>
      </c>
      <c r="E12" s="566">
        <v>1.08</v>
      </c>
      <c r="F12" s="566">
        <v>0.97</v>
      </c>
      <c r="G12" s="566">
        <v>1.02</v>
      </c>
      <c r="H12" s="566">
        <v>1.01</v>
      </c>
      <c r="I12" s="566">
        <v>0.98</v>
      </c>
      <c r="J12" s="566">
        <v>0.96</v>
      </c>
    </row>
    <row r="13" spans="1:10" s="46" customFormat="1" ht="12.75">
      <c r="B13" s="558"/>
      <c r="C13" s="558"/>
      <c r="D13" s="558"/>
      <c r="E13" s="558"/>
      <c r="F13" s="558"/>
      <c r="G13" s="558"/>
      <c r="H13" s="558"/>
      <c r="I13" s="558"/>
      <c r="J13" s="558"/>
    </row>
    <row r="14" spans="1:10" s="46" customFormat="1" ht="12.75">
      <c r="B14" s="567" t="s">
        <v>603</v>
      </c>
      <c r="C14" s="567"/>
      <c r="D14" s="558"/>
      <c r="E14" s="558"/>
      <c r="F14" s="558"/>
      <c r="G14" s="558"/>
      <c r="H14" s="558"/>
      <c r="I14" s="558"/>
      <c r="J14" s="558"/>
    </row>
    <row r="15" spans="1:10" s="46" customFormat="1" ht="12.75">
      <c r="B15" s="562" t="s">
        <v>604</v>
      </c>
      <c r="C15" s="562"/>
      <c r="D15" s="568">
        <v>2.5999999999999999E-3</v>
      </c>
      <c r="E15" s="568">
        <v>2.8999999999999998E-3</v>
      </c>
      <c r="F15" s="568">
        <v>2.2000000000000001E-3</v>
      </c>
      <c r="G15" s="568">
        <v>2.3999999999999998E-3</v>
      </c>
      <c r="H15" s="568">
        <v>2.5999999999999999E-3</v>
      </c>
      <c r="I15" s="568">
        <v>2E-3</v>
      </c>
      <c r="J15" s="568">
        <v>2.0999999999999999E-3</v>
      </c>
    </row>
    <row r="16" spans="1:10" s="46" customFormat="1" ht="12.75">
      <c r="B16" s="569" t="s">
        <v>605</v>
      </c>
      <c r="C16" s="569"/>
      <c r="D16" s="570">
        <v>8.3599999999999994E-2</v>
      </c>
      <c r="E16" s="570">
        <v>8.8300000000000003E-2</v>
      </c>
      <c r="F16" s="570">
        <v>6.2399999999999997E-2</v>
      </c>
      <c r="G16" s="570">
        <v>7.0699999999999999E-2</v>
      </c>
      <c r="H16" s="570">
        <v>7.4800000000000005E-2</v>
      </c>
      <c r="I16" s="570">
        <v>6.4199999999999993E-2</v>
      </c>
      <c r="J16" s="570">
        <v>6.4600000000000005E-2</v>
      </c>
    </row>
    <row r="17" spans="2:10" s="46" customFormat="1" ht="12.75">
      <c r="B17" s="564" t="s">
        <v>606</v>
      </c>
      <c r="C17" s="564"/>
      <c r="D17" s="571">
        <v>0.14560000000000001</v>
      </c>
      <c r="E17" s="571">
        <v>0.14430000000000001</v>
      </c>
      <c r="F17" s="571">
        <v>0.10730000000000001</v>
      </c>
      <c r="G17" s="571">
        <v>0.122</v>
      </c>
      <c r="H17" s="571">
        <v>0.1273</v>
      </c>
      <c r="I17" s="571">
        <v>0.1147</v>
      </c>
      <c r="J17" s="571">
        <v>0.115</v>
      </c>
    </row>
    <row r="18" spans="2:10" s="46" customFormat="1" ht="12.75">
      <c r="B18" s="572"/>
      <c r="C18" s="572"/>
      <c r="D18" s="573"/>
      <c r="E18" s="573"/>
      <c r="F18" s="573"/>
      <c r="G18" s="573"/>
      <c r="H18" s="573"/>
      <c r="I18" s="45"/>
      <c r="J18" s="45"/>
    </row>
    <row r="19" spans="2:10" s="211" customFormat="1" ht="28.5" customHeight="1">
      <c r="B19" s="574" t="s">
        <v>607</v>
      </c>
      <c r="C19" s="574"/>
      <c r="D19" s="574"/>
      <c r="E19" s="574"/>
      <c r="F19" s="574"/>
      <c r="G19" s="574"/>
      <c r="H19" s="574"/>
      <c r="I19" s="574"/>
      <c r="J19" s="574"/>
    </row>
    <row r="20" spans="2:10" s="211" customFormat="1" ht="37.5" customHeight="1">
      <c r="B20" s="574" t="s">
        <v>608</v>
      </c>
      <c r="C20" s="574"/>
      <c r="D20" s="574"/>
      <c r="E20" s="574"/>
      <c r="F20" s="574"/>
      <c r="G20" s="574"/>
      <c r="H20" s="574"/>
      <c r="I20" s="574"/>
      <c r="J20" s="574"/>
    </row>
    <row r="21" spans="2:10" s="46" customFormat="1" ht="12.75">
      <c r="B21" s="45"/>
      <c r="C21" s="45"/>
      <c r="D21" s="45"/>
      <c r="E21" s="45"/>
      <c r="F21" s="45"/>
      <c r="G21" s="45"/>
      <c r="H21" s="45"/>
      <c r="I21" s="45"/>
      <c r="J21" s="45"/>
    </row>
    <row r="22" spans="2:10" s="46" customFormat="1" ht="12.75">
      <c r="B22" s="58" t="s">
        <v>609</v>
      </c>
      <c r="C22" s="45"/>
      <c r="D22" s="45"/>
      <c r="E22" s="45"/>
      <c r="F22" s="45"/>
      <c r="G22" s="45"/>
      <c r="H22" s="45"/>
      <c r="I22" s="45"/>
      <c r="J22" s="45"/>
    </row>
    <row r="23" spans="2:10" s="46" customFormat="1" ht="12.75">
      <c r="B23" s="45"/>
      <c r="C23" s="45"/>
      <c r="D23" s="45"/>
      <c r="E23" s="45"/>
      <c r="F23" s="45"/>
      <c r="G23" s="45"/>
      <c r="H23" s="45"/>
      <c r="I23" s="45"/>
      <c r="J23" s="45"/>
    </row>
    <row r="24" spans="2:10" s="46" customFormat="1" ht="12.75"/>
  </sheetData>
  <mergeCells count="9">
    <mergeCell ref="B17:C17"/>
    <mergeCell ref="B19:J19"/>
    <mergeCell ref="B20:J20"/>
    <mergeCell ref="B9:C9"/>
    <mergeCell ref="B11:C11"/>
    <mergeCell ref="B12:C12"/>
    <mergeCell ref="B14:C14"/>
    <mergeCell ref="B15:C15"/>
    <mergeCell ref="B16:C16"/>
  </mergeCells>
  <pageMargins left="0.70866141732283472" right="0.70866141732283472" top="0.78740157480314965" bottom="0.78740157480314965" header="0.31496062992125984" footer="0.31496062992125984"/>
  <pageSetup paperSize="9"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theme="7" tint="0.39997558519241921"/>
  </sheetPr>
  <dimension ref="B1:O25"/>
  <sheetViews>
    <sheetView showGridLines="0" zoomScaleNormal="100" workbookViewId="0"/>
  </sheetViews>
  <sheetFormatPr baseColWidth="10" defaultRowHeight="15"/>
  <cols>
    <col min="1" max="2" width="11.42578125" style="2"/>
    <col min="3" max="3" width="27.7109375" style="2" customWidth="1"/>
    <col min="4" max="15" width="8" style="2" customWidth="1"/>
    <col min="16" max="16384" width="11.42578125" style="2"/>
  </cols>
  <sheetData>
    <row r="1" spans="2:15">
      <c r="B1" s="1"/>
      <c r="C1" s="1"/>
      <c r="D1" s="1"/>
      <c r="E1" s="1"/>
      <c r="F1" s="1"/>
      <c r="G1" s="1"/>
      <c r="H1" s="1"/>
      <c r="I1" s="1"/>
      <c r="J1" s="1"/>
      <c r="K1" s="1"/>
      <c r="L1" s="1"/>
      <c r="M1" s="1"/>
      <c r="N1" s="1"/>
      <c r="O1" s="1"/>
    </row>
    <row r="2" spans="2:15" s="38" customFormat="1" ht="26.85" customHeight="1">
      <c r="B2" s="542" t="s">
        <v>76</v>
      </c>
      <c r="C2" s="36" t="s">
        <v>77</v>
      </c>
      <c r="D2" s="37"/>
      <c r="E2" s="37"/>
      <c r="F2" s="37"/>
      <c r="G2" s="37"/>
      <c r="H2" s="37"/>
      <c r="I2" s="37"/>
      <c r="J2" s="37"/>
      <c r="K2" s="37"/>
      <c r="L2" s="37"/>
      <c r="M2" s="37"/>
      <c r="N2" s="37"/>
      <c r="O2" s="37"/>
    </row>
    <row r="3" spans="2:15" s="33" customFormat="1" ht="13.35" customHeight="1">
      <c r="B3" s="1"/>
      <c r="C3" s="1"/>
      <c r="D3" s="1"/>
      <c r="E3" s="1"/>
      <c r="F3" s="1"/>
      <c r="G3" s="1"/>
      <c r="H3" s="1"/>
      <c r="I3" s="1"/>
      <c r="J3" s="1"/>
      <c r="K3" s="1"/>
      <c r="L3" s="1"/>
      <c r="M3" s="1"/>
      <c r="N3" s="1"/>
      <c r="O3" s="1"/>
    </row>
    <row r="4" spans="2:15" s="33" customFormat="1" ht="15" customHeight="1">
      <c r="B4" s="543" t="s">
        <v>610</v>
      </c>
      <c r="C4" s="1"/>
      <c r="D4" s="1"/>
      <c r="E4" s="1"/>
      <c r="F4" s="1"/>
      <c r="G4" s="1"/>
      <c r="H4" s="1"/>
      <c r="I4" s="1"/>
      <c r="J4" s="1"/>
      <c r="K4" s="1"/>
      <c r="L4" s="1"/>
      <c r="M4" s="1"/>
      <c r="N4" s="1"/>
      <c r="O4" s="1"/>
    </row>
    <row r="5" spans="2:15" s="33" customFormat="1" ht="15" customHeight="1">
      <c r="B5" s="543"/>
      <c r="C5" s="1"/>
      <c r="D5" s="1"/>
      <c r="E5" s="1"/>
      <c r="F5" s="1"/>
      <c r="G5" s="1"/>
      <c r="H5" s="1"/>
      <c r="I5" s="1"/>
      <c r="J5" s="1"/>
      <c r="K5" s="1"/>
      <c r="L5" s="1"/>
      <c r="M5" s="1"/>
      <c r="N5" s="1"/>
      <c r="O5" s="1"/>
    </row>
    <row r="6" spans="2:15" ht="13.35" customHeight="1">
      <c r="B6" s="1"/>
      <c r="C6" s="1"/>
      <c r="D6" s="1"/>
      <c r="E6" s="1"/>
      <c r="F6" s="1"/>
      <c r="G6" s="1"/>
      <c r="H6" s="1"/>
      <c r="I6" s="1"/>
      <c r="J6" s="1"/>
      <c r="K6" s="1"/>
      <c r="L6" s="1"/>
      <c r="M6" s="1"/>
      <c r="N6" s="1"/>
      <c r="O6" s="1"/>
    </row>
    <row r="7" spans="2:15" s="46" customFormat="1" ht="12.75">
      <c r="B7" s="45"/>
      <c r="C7" s="45"/>
      <c r="D7" s="536">
        <v>2002</v>
      </c>
      <c r="E7" s="536">
        <v>2003</v>
      </c>
      <c r="F7" s="536">
        <v>2004</v>
      </c>
      <c r="G7" s="536">
        <v>2005</v>
      </c>
      <c r="H7" s="536">
        <v>2006</v>
      </c>
      <c r="I7" s="536">
        <v>2007</v>
      </c>
      <c r="J7" s="536">
        <v>2008</v>
      </c>
      <c r="K7" s="536">
        <v>2009</v>
      </c>
      <c r="L7" s="536">
        <v>2010</v>
      </c>
      <c r="M7" s="536">
        <v>2011</v>
      </c>
      <c r="N7" s="536">
        <v>2012</v>
      </c>
      <c r="O7" s="536">
        <v>2013</v>
      </c>
    </row>
    <row r="8" spans="2:15" s="46" customFormat="1" ht="12.75">
      <c r="B8" s="45"/>
      <c r="C8" s="45"/>
      <c r="D8" s="45"/>
      <c r="E8" s="45"/>
      <c r="F8" s="45"/>
      <c r="G8" s="45"/>
      <c r="H8" s="45"/>
      <c r="I8" s="45"/>
      <c r="J8" s="45"/>
      <c r="K8" s="45"/>
      <c r="L8" s="45"/>
      <c r="M8" s="45"/>
      <c r="N8" s="45"/>
      <c r="O8" s="45"/>
    </row>
    <row r="9" spans="2:15" s="46" customFormat="1" ht="14.25">
      <c r="B9" s="78" t="s">
        <v>611</v>
      </c>
      <c r="C9" s="155"/>
      <c r="D9" s="575">
        <v>9462</v>
      </c>
      <c r="E9" s="575">
        <v>8509</v>
      </c>
      <c r="F9" s="575">
        <v>9524</v>
      </c>
      <c r="G9" s="575">
        <v>13042</v>
      </c>
      <c r="H9" s="575">
        <v>14845</v>
      </c>
      <c r="I9" s="575">
        <v>16681</v>
      </c>
      <c r="J9" s="575">
        <v>18598</v>
      </c>
      <c r="K9" s="575">
        <v>12424</v>
      </c>
      <c r="L9" s="575">
        <v>14569</v>
      </c>
      <c r="M9" s="575">
        <v>16341</v>
      </c>
      <c r="N9" s="575">
        <v>16547</v>
      </c>
      <c r="O9" s="575">
        <v>17429</v>
      </c>
    </row>
    <row r="10" spans="2:15" s="46" customFormat="1" ht="12.75">
      <c r="B10" s="45"/>
      <c r="C10" s="45"/>
      <c r="D10" s="96"/>
      <c r="E10" s="96"/>
      <c r="F10" s="96"/>
      <c r="G10" s="96"/>
      <c r="H10" s="96"/>
      <c r="I10" s="96"/>
      <c r="J10" s="96"/>
      <c r="K10" s="96"/>
      <c r="L10" s="576"/>
      <c r="M10" s="96"/>
      <c r="N10" s="96"/>
      <c r="O10" s="96"/>
    </row>
    <row r="11" spans="2:15" s="46" customFormat="1" ht="12.75">
      <c r="B11" s="78" t="s">
        <v>612</v>
      </c>
      <c r="C11" s="155"/>
      <c r="D11" s="577">
        <v>25.86</v>
      </c>
      <c r="E11" s="577">
        <v>23.67</v>
      </c>
      <c r="F11" s="577">
        <v>25.86</v>
      </c>
      <c r="G11" s="577">
        <v>40.020000000000003</v>
      </c>
      <c r="H11" s="577">
        <v>43.82</v>
      </c>
      <c r="I11" s="577">
        <v>51.11</v>
      </c>
      <c r="J11" s="577">
        <v>54.2</v>
      </c>
      <c r="K11" s="577">
        <v>34.19</v>
      </c>
      <c r="L11" s="578">
        <v>41.051000000000002</v>
      </c>
      <c r="M11" s="578">
        <v>44.899000000000001</v>
      </c>
      <c r="N11" s="578">
        <v>45.24</v>
      </c>
      <c r="O11" s="578">
        <v>46.938471</v>
      </c>
    </row>
    <row r="12" spans="2:15" s="46" customFormat="1" ht="12.75">
      <c r="B12" s="57"/>
      <c r="C12" s="58"/>
      <c r="D12" s="579"/>
      <c r="E12" s="579"/>
      <c r="F12" s="579"/>
      <c r="G12" s="579"/>
      <c r="H12" s="579"/>
      <c r="I12" s="579"/>
      <c r="J12" s="579"/>
      <c r="K12" s="579"/>
      <c r="L12" s="577"/>
      <c r="M12" s="579"/>
      <c r="N12" s="579"/>
      <c r="O12" s="579"/>
    </row>
    <row r="13" spans="2:15" s="148" customFormat="1" ht="27" customHeight="1">
      <c r="B13" s="580" t="s">
        <v>613</v>
      </c>
      <c r="C13" s="580"/>
      <c r="D13" s="577">
        <v>2.73</v>
      </c>
      <c r="E13" s="577">
        <v>2.78</v>
      </c>
      <c r="F13" s="577">
        <v>2.72</v>
      </c>
      <c r="G13" s="577">
        <v>3.07</v>
      </c>
      <c r="H13" s="577">
        <v>2.95</v>
      </c>
      <c r="I13" s="577">
        <v>3.06</v>
      </c>
      <c r="J13" s="577">
        <v>2.91</v>
      </c>
      <c r="K13" s="577">
        <v>2.75</v>
      </c>
      <c r="L13" s="578">
        <v>2.8176951060470863</v>
      </c>
      <c r="M13" s="578">
        <v>2.7476286640964447</v>
      </c>
      <c r="N13" s="578">
        <v>2.73</v>
      </c>
      <c r="O13" s="578">
        <v>2.6931247346376725</v>
      </c>
    </row>
    <row r="14" spans="2:15" s="46" customFormat="1" ht="12.75">
      <c r="B14" s="57"/>
      <c r="C14" s="58"/>
      <c r="D14" s="579"/>
      <c r="E14" s="579"/>
      <c r="F14" s="579"/>
      <c r="G14" s="579"/>
      <c r="H14" s="579"/>
      <c r="I14" s="579"/>
      <c r="J14" s="579"/>
      <c r="K14" s="579"/>
      <c r="L14" s="579"/>
      <c r="M14" s="579"/>
      <c r="N14" s="579"/>
      <c r="O14" s="579"/>
    </row>
    <row r="15" spans="2:15" s="46" customFormat="1" ht="12.75">
      <c r="B15" s="581" t="s">
        <v>603</v>
      </c>
      <c r="C15" s="122"/>
      <c r="D15" s="582"/>
      <c r="E15" s="582"/>
      <c r="F15" s="582"/>
      <c r="G15" s="582"/>
      <c r="H15" s="582"/>
      <c r="I15" s="582"/>
      <c r="J15" s="582"/>
      <c r="K15" s="582"/>
      <c r="L15" s="582"/>
      <c r="M15" s="582"/>
      <c r="N15" s="582"/>
      <c r="O15" s="582"/>
    </row>
    <row r="16" spans="2:15" s="46" customFormat="1" ht="12.75">
      <c r="B16" s="182" t="s">
        <v>604</v>
      </c>
      <c r="C16" s="58"/>
      <c r="D16" s="583">
        <v>2.9999999999999997E-4</v>
      </c>
      <c r="E16" s="583">
        <v>2.9999999999999997E-4</v>
      </c>
      <c r="F16" s="583">
        <v>4.0000000000000002E-4</v>
      </c>
      <c r="G16" s="583">
        <v>5.0000000000000001E-4</v>
      </c>
      <c r="H16" s="583">
        <v>5.9999999999999995E-4</v>
      </c>
      <c r="I16" s="583">
        <v>5.9999999999999995E-4</v>
      </c>
      <c r="J16" s="583">
        <v>6.9999999999999999E-4</v>
      </c>
      <c r="K16" s="583">
        <v>5.0000000000000001E-4</v>
      </c>
      <c r="L16" s="584">
        <v>5.4592604236594427E-4</v>
      </c>
      <c r="M16" s="584">
        <v>6.0691175214914019E-4</v>
      </c>
      <c r="N16" s="584">
        <v>4.0000000000000002E-4</v>
      </c>
      <c r="O16" s="584">
        <v>4.0000000000000002E-4</v>
      </c>
    </row>
    <row r="17" spans="2:15" s="46" customFormat="1" ht="12.75">
      <c r="B17" s="182" t="s">
        <v>614</v>
      </c>
      <c r="C17" s="58"/>
      <c r="D17" s="583">
        <v>2.7400000000000001E-2</v>
      </c>
      <c r="E17" s="583">
        <v>2.53E-2</v>
      </c>
      <c r="F17" s="583">
        <v>2.7400000000000001E-2</v>
      </c>
      <c r="G17" s="583">
        <v>4.0399999999999998E-2</v>
      </c>
      <c r="H17" s="583">
        <v>4.3499999999999997E-2</v>
      </c>
      <c r="I17" s="583">
        <v>4.82E-2</v>
      </c>
      <c r="J17" s="583">
        <v>4.9599999999999998E-2</v>
      </c>
      <c r="K17" s="583">
        <v>3.2399999999999998E-2</v>
      </c>
      <c r="L17" s="584">
        <v>3.7435720193730829E-2</v>
      </c>
      <c r="M17" s="584">
        <v>3.8984470984575179E-2</v>
      </c>
      <c r="N17" s="584">
        <v>3.3500000000000002E-2</v>
      </c>
      <c r="O17" s="584">
        <v>3.3300000000000003E-2</v>
      </c>
    </row>
    <row r="18" spans="2:15" s="46" customFormat="1" ht="12.75">
      <c r="B18" s="185" t="s">
        <v>606</v>
      </c>
      <c r="C18" s="122"/>
      <c r="D18" s="585">
        <v>5.67E-2</v>
      </c>
      <c r="E18" s="585">
        <v>5.0099999999999999E-2</v>
      </c>
      <c r="F18" s="585">
        <v>5.4800000000000001E-2</v>
      </c>
      <c r="G18" s="585">
        <v>7.8600000000000003E-2</v>
      </c>
      <c r="H18" s="585">
        <v>8.2900000000000001E-2</v>
      </c>
      <c r="I18" s="585">
        <v>9.2200000000000004E-2</v>
      </c>
      <c r="J18" s="585">
        <v>8.7599999999999997E-2</v>
      </c>
      <c r="K18" s="585">
        <v>5.9299999999999999E-2</v>
      </c>
      <c r="L18" s="586">
        <v>7.0466310183258093E-2</v>
      </c>
      <c r="M18" s="586">
        <v>7.3048241370584813E-2</v>
      </c>
      <c r="N18" s="586">
        <v>6.5799999999999997E-2</v>
      </c>
      <c r="O18" s="586">
        <v>6.4899999999999999E-2</v>
      </c>
    </row>
    <row r="19" spans="2:15" s="46" customFormat="1" ht="12.75">
      <c r="B19" s="45"/>
      <c r="C19" s="45"/>
      <c r="D19" s="45"/>
      <c r="E19" s="45"/>
      <c r="F19" s="45"/>
      <c r="G19" s="45"/>
      <c r="H19" s="45"/>
      <c r="I19" s="45"/>
      <c r="J19" s="45"/>
      <c r="K19" s="45"/>
      <c r="L19" s="45"/>
      <c r="M19" s="45"/>
      <c r="N19" s="45"/>
      <c r="O19" s="45"/>
    </row>
    <row r="20" spans="2:15" s="46" customFormat="1" ht="25.5" customHeight="1">
      <c r="B20" s="115" t="s">
        <v>615</v>
      </c>
      <c r="C20" s="115"/>
      <c r="D20" s="115"/>
      <c r="E20" s="115"/>
      <c r="F20" s="115"/>
      <c r="G20" s="115"/>
      <c r="H20" s="115"/>
      <c r="I20" s="115"/>
      <c r="J20" s="115"/>
      <c r="K20" s="115"/>
      <c r="L20" s="115"/>
      <c r="M20" s="115"/>
      <c r="N20" s="115"/>
      <c r="O20" s="115"/>
    </row>
    <row r="21" spans="2:15" s="46" customFormat="1" ht="12.75">
      <c r="B21" s="45"/>
      <c r="C21" s="45"/>
      <c r="D21" s="45"/>
      <c r="E21" s="45"/>
      <c r="F21" s="45"/>
      <c r="G21" s="45"/>
      <c r="H21" s="45"/>
      <c r="I21" s="45"/>
      <c r="J21" s="45"/>
      <c r="K21" s="45"/>
      <c r="L21" s="45"/>
      <c r="M21" s="45"/>
      <c r="N21" s="45"/>
      <c r="O21" s="45"/>
    </row>
    <row r="22" spans="2:15" s="46" customFormat="1" ht="12.75">
      <c r="B22" s="45" t="s">
        <v>616</v>
      </c>
      <c r="C22" s="45"/>
      <c r="D22" s="45"/>
      <c r="E22" s="45"/>
      <c r="F22" s="45"/>
      <c r="G22" s="45"/>
      <c r="H22" s="45"/>
      <c r="I22" s="45"/>
      <c r="J22" s="45"/>
      <c r="K22" s="45"/>
      <c r="L22" s="45"/>
      <c r="M22" s="45"/>
      <c r="N22" s="45"/>
      <c r="O22" s="45"/>
    </row>
    <row r="23" spans="2:15" s="46" customFormat="1" ht="12.75">
      <c r="B23" s="45"/>
      <c r="C23" s="45"/>
      <c r="D23" s="45"/>
      <c r="E23" s="45"/>
      <c r="F23" s="45"/>
      <c r="G23" s="45"/>
      <c r="H23" s="45"/>
      <c r="I23" s="45"/>
      <c r="J23" s="45"/>
      <c r="K23" s="45"/>
      <c r="L23" s="45"/>
      <c r="M23" s="45"/>
      <c r="N23" s="45"/>
      <c r="O23" s="45"/>
    </row>
    <row r="24" spans="2:15" s="46" customFormat="1" ht="12.75"/>
    <row r="25" spans="2:15" s="46" customFormat="1" ht="12.75"/>
  </sheetData>
  <mergeCells count="2">
    <mergeCell ref="B13:C13"/>
    <mergeCell ref="B20:O20"/>
  </mergeCells>
  <pageMargins left="0.70866141732283472" right="0.70866141732283472" top="0.78740157480314965" bottom="0.78740157480314965" header="0.31496062992125984" footer="0.31496062992125984"/>
  <pageSetup paperSize="9"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theme="7" tint="0.39997558519241921"/>
  </sheetPr>
  <dimension ref="A1:N28"/>
  <sheetViews>
    <sheetView showGridLines="0" zoomScaleNormal="100" workbookViewId="0"/>
  </sheetViews>
  <sheetFormatPr baseColWidth="10" defaultRowHeight="15"/>
  <cols>
    <col min="1" max="1" width="11.42578125" style="2"/>
    <col min="2" max="2" width="9.7109375" style="2" customWidth="1"/>
    <col min="3" max="3" width="5.7109375" style="2" customWidth="1"/>
    <col min="4" max="14" width="10.42578125" style="2" customWidth="1"/>
    <col min="15" max="16384" width="11.42578125" style="2"/>
  </cols>
  <sheetData>
    <row r="1" spans="1:14">
      <c r="B1" s="1"/>
      <c r="C1" s="1"/>
      <c r="D1" s="1"/>
      <c r="E1" s="1"/>
      <c r="F1" s="1"/>
      <c r="G1" s="1"/>
      <c r="H1" s="1"/>
      <c r="I1" s="1"/>
      <c r="J1" s="1"/>
      <c r="K1" s="1"/>
      <c r="L1" s="1"/>
      <c r="M1" s="1"/>
      <c r="N1" s="1"/>
    </row>
    <row r="2" spans="1:14" s="38" customFormat="1" ht="26.85" customHeight="1">
      <c r="B2" s="542" t="s">
        <v>78</v>
      </c>
      <c r="C2" s="36" t="s">
        <v>79</v>
      </c>
      <c r="D2" s="37"/>
      <c r="E2" s="37"/>
      <c r="F2" s="37"/>
      <c r="G2" s="37"/>
      <c r="H2" s="37"/>
      <c r="I2" s="37"/>
      <c r="J2" s="37"/>
      <c r="K2" s="37"/>
      <c r="L2" s="37"/>
      <c r="M2" s="37"/>
      <c r="N2" s="37"/>
    </row>
    <row r="3" spans="1:14" s="33" customFormat="1" ht="13.35" customHeight="1">
      <c r="B3" s="1"/>
      <c r="C3" s="1"/>
      <c r="D3" s="1"/>
      <c r="E3" s="1"/>
      <c r="F3" s="1"/>
      <c r="G3" s="1"/>
      <c r="H3" s="1"/>
      <c r="I3" s="1"/>
      <c r="J3" s="1"/>
      <c r="K3" s="587"/>
      <c r="L3" s="587"/>
      <c r="M3" s="587"/>
      <c r="N3" s="587"/>
    </row>
    <row r="4" spans="1:14" s="33" customFormat="1" ht="15" customHeight="1">
      <c r="B4" s="543" t="s">
        <v>617</v>
      </c>
      <c r="C4" s="1"/>
      <c r="D4" s="1"/>
      <c r="E4" s="1"/>
      <c r="F4" s="1"/>
      <c r="G4" s="1"/>
      <c r="H4" s="1"/>
      <c r="I4" s="1"/>
      <c r="J4" s="1"/>
      <c r="K4" s="258"/>
      <c r="L4" s="258"/>
      <c r="M4" s="258"/>
      <c r="N4" s="258"/>
    </row>
    <row r="5" spans="1:14" s="33" customFormat="1" ht="15" customHeight="1">
      <c r="B5" s="543"/>
      <c r="C5" s="1"/>
      <c r="D5" s="1"/>
      <c r="E5" s="1"/>
      <c r="F5" s="1"/>
      <c r="G5" s="1"/>
      <c r="H5" s="1"/>
      <c r="I5" s="1"/>
      <c r="J5" s="1"/>
      <c r="K5" s="258"/>
      <c r="L5" s="258"/>
      <c r="M5" s="258"/>
      <c r="N5" s="258"/>
    </row>
    <row r="6" spans="1:14" ht="13.35" customHeight="1">
      <c r="B6" s="1"/>
      <c r="C6" s="1"/>
      <c r="D6" s="1"/>
      <c r="E6" s="1"/>
      <c r="F6" s="1"/>
      <c r="G6" s="1"/>
      <c r="H6" s="1"/>
      <c r="I6" s="1"/>
      <c r="J6" s="1"/>
      <c r="K6" s="1"/>
      <c r="L6" s="1"/>
      <c r="M6" s="1"/>
      <c r="N6" s="1"/>
    </row>
    <row r="7" spans="1:14" s="46" customFormat="1" ht="12.75">
      <c r="B7" s="42"/>
      <c r="C7" s="47"/>
      <c r="D7" s="536">
        <v>1995</v>
      </c>
      <c r="E7" s="536">
        <v>2001</v>
      </c>
      <c r="F7" s="536">
        <v>2005</v>
      </c>
      <c r="G7" s="536">
        <v>2006</v>
      </c>
      <c r="H7" s="536">
        <v>2007</v>
      </c>
      <c r="I7" s="536">
        <v>2008</v>
      </c>
      <c r="J7" s="536">
        <v>2009</v>
      </c>
      <c r="K7" s="536">
        <v>2010</v>
      </c>
      <c r="L7" s="536">
        <v>2011</v>
      </c>
      <c r="M7" s="536">
        <v>2012</v>
      </c>
      <c r="N7" s="536">
        <v>2013</v>
      </c>
    </row>
    <row r="8" spans="1:14" s="46" customFormat="1" ht="12.75">
      <c r="A8" s="588"/>
      <c r="B8" s="45"/>
      <c r="C8" s="45"/>
      <c r="D8" s="589"/>
      <c r="E8" s="589"/>
      <c r="F8" s="589"/>
      <c r="G8" s="589"/>
      <c r="H8" s="589"/>
      <c r="I8" s="589"/>
      <c r="J8" s="589"/>
      <c r="K8" s="589"/>
      <c r="L8" s="589"/>
      <c r="M8" s="589"/>
      <c r="N8" s="589"/>
    </row>
    <row r="9" spans="1:14" s="46" customFormat="1" ht="12.75">
      <c r="B9" s="238" t="s">
        <v>618</v>
      </c>
      <c r="C9" s="58"/>
      <c r="D9" s="58"/>
      <c r="E9" s="58"/>
      <c r="F9" s="58"/>
      <c r="G9" s="58"/>
      <c r="H9" s="58"/>
      <c r="I9" s="58"/>
      <c r="J9" s="58"/>
      <c r="K9" s="58"/>
      <c r="L9" s="58"/>
      <c r="M9" s="58"/>
      <c r="N9" s="58"/>
    </row>
    <row r="10" spans="1:14" s="46" customFormat="1" ht="12.75">
      <c r="B10" s="69"/>
      <c r="C10" s="69">
        <v>0.01</v>
      </c>
      <c r="D10" s="590">
        <v>1.5093241930007934E-2</v>
      </c>
      <c r="E10" s="590">
        <v>1.972538948059082E-2</v>
      </c>
      <c r="F10" s="590">
        <v>2.8830044269561768E-2</v>
      </c>
      <c r="G10" s="590">
        <v>2.861225128173828E-2</v>
      </c>
      <c r="H10" s="590">
        <v>3.1320810317993164E-2</v>
      </c>
      <c r="I10" s="590">
        <v>3.0740025043487548E-2</v>
      </c>
      <c r="J10" s="590">
        <v>2.2495670318603514E-2</v>
      </c>
      <c r="K10" s="590">
        <v>2.2876195907592774E-2</v>
      </c>
      <c r="L10" s="590">
        <v>2.3100883960723878E-2</v>
      </c>
      <c r="M10" s="590">
        <v>2.2837214469909668E-2</v>
      </c>
      <c r="N10" s="590">
        <v>2.2775716781616211E-2</v>
      </c>
    </row>
    <row r="11" spans="1:14" s="46" customFormat="1" ht="12.75">
      <c r="B11" s="58"/>
      <c r="C11" s="58">
        <v>0.1</v>
      </c>
      <c r="D11" s="591">
        <v>3.5183508396148679E-2</v>
      </c>
      <c r="E11" s="591">
        <v>4.6285810470581057E-2</v>
      </c>
      <c r="F11" s="591">
        <v>5.7372798919677732E-2</v>
      </c>
      <c r="G11" s="591">
        <v>5.9009208679199218E-2</v>
      </c>
      <c r="H11" s="591">
        <v>6.331910610198975E-2</v>
      </c>
      <c r="I11" s="591">
        <v>6.5109834671020508E-2</v>
      </c>
      <c r="J11" s="591">
        <v>5.2341446876525879E-2</v>
      </c>
      <c r="K11" s="591">
        <v>5.2515110969543456E-2</v>
      </c>
      <c r="L11" s="591">
        <v>5.3581376075744626E-2</v>
      </c>
      <c r="M11" s="591">
        <v>5.2826595306396482E-2</v>
      </c>
      <c r="N11" s="591">
        <v>5.3465237617492674E-2</v>
      </c>
    </row>
    <row r="12" spans="1:14" s="46" customFormat="1" ht="12.75">
      <c r="B12" s="58"/>
      <c r="C12" s="58">
        <v>0.5</v>
      </c>
      <c r="D12" s="591">
        <v>6.7092275619506841E-2</v>
      </c>
      <c r="E12" s="591">
        <v>8.5357007980346677E-2</v>
      </c>
      <c r="F12" s="591">
        <v>9.8924894332885746E-2</v>
      </c>
      <c r="G12" s="591">
        <v>0.10153383255004883</v>
      </c>
      <c r="H12" s="591">
        <v>0.10828967094421386</v>
      </c>
      <c r="I12" s="591">
        <v>0.11233294486999512</v>
      </c>
      <c r="J12" s="591">
        <v>9.8304080963134768E-2</v>
      </c>
      <c r="K12" s="591">
        <v>9.8074665069580083E-2</v>
      </c>
      <c r="L12" s="591">
        <v>9.8630819320678714E-2</v>
      </c>
      <c r="M12" s="591">
        <v>9.5151548385620122E-2</v>
      </c>
      <c r="N12" s="591">
        <v>9.650934219360352E-2</v>
      </c>
    </row>
    <row r="13" spans="1:14" s="46" customFormat="1" ht="12.75">
      <c r="B13" s="58"/>
      <c r="C13" s="58">
        <v>1</v>
      </c>
      <c r="D13" s="591">
        <v>8.1566514968872073E-2</v>
      </c>
      <c r="E13" s="591">
        <v>0.11404010772705078</v>
      </c>
      <c r="F13" s="591">
        <v>0.12933350563049317</v>
      </c>
      <c r="G13" s="591">
        <v>0.13224881172180175</v>
      </c>
      <c r="H13" s="591">
        <v>0.14035783767700194</v>
      </c>
      <c r="I13" s="591">
        <v>0.14516538619995117</v>
      </c>
      <c r="J13" s="591">
        <v>0.1317414665222168</v>
      </c>
      <c r="K13" s="591">
        <v>0.131312837600708</v>
      </c>
      <c r="L13" s="591">
        <v>0.1311345100402832</v>
      </c>
      <c r="M13" s="591">
        <v>0.13023765563964843</v>
      </c>
      <c r="N13" s="591">
        <v>0.13234389305114747</v>
      </c>
    </row>
    <row r="14" spans="1:14" s="46" customFormat="1" ht="12.75">
      <c r="B14" s="58"/>
      <c r="C14" s="58">
        <v>5</v>
      </c>
      <c r="D14" s="591">
        <v>0.21008134841918946</v>
      </c>
      <c r="E14" s="591">
        <v>0.24826017379760743</v>
      </c>
      <c r="F14" s="591">
        <v>0.26912696838378908</v>
      </c>
      <c r="G14" s="591">
        <v>0.27034280776977537</v>
      </c>
      <c r="H14" s="591">
        <v>0.28143718719482425</v>
      </c>
      <c r="I14" s="591">
        <v>0.28692298889160156</v>
      </c>
      <c r="J14" s="591">
        <v>0.27957406997680662</v>
      </c>
      <c r="K14" s="591">
        <v>0.27868661880493162</v>
      </c>
      <c r="L14" s="591">
        <v>0.27679834365844724</v>
      </c>
      <c r="M14" s="591">
        <v>0.27744369506835936</v>
      </c>
      <c r="N14" s="591">
        <v>0.28311313629150392</v>
      </c>
    </row>
    <row r="15" spans="1:14" s="46" customFormat="1" ht="12.75">
      <c r="B15" s="122"/>
      <c r="C15" s="58">
        <v>10</v>
      </c>
      <c r="D15" s="592">
        <v>0.31674903869628906</v>
      </c>
      <c r="E15" s="592">
        <v>0.36167243957519529</v>
      </c>
      <c r="F15" s="592">
        <v>0.38512096405029295</v>
      </c>
      <c r="G15" s="592">
        <v>0.38352993011474612</v>
      </c>
      <c r="H15" s="592">
        <v>0.39545337677001952</v>
      </c>
      <c r="I15" s="592">
        <v>0.40028556823730471</v>
      </c>
      <c r="J15" s="592">
        <v>0.39821762084960938</v>
      </c>
      <c r="K15" s="592">
        <v>0.39703506469726563</v>
      </c>
      <c r="L15" s="592">
        <v>0.39387573242187501</v>
      </c>
      <c r="M15" s="592">
        <v>0.39447391510009766</v>
      </c>
      <c r="N15" s="592">
        <v>0.40342250823974607</v>
      </c>
    </row>
    <row r="16" spans="1:14" s="46" customFormat="1" ht="12.75">
      <c r="B16" s="69"/>
      <c r="C16" s="69"/>
      <c r="D16" s="590"/>
      <c r="E16" s="590"/>
      <c r="F16" s="590"/>
      <c r="G16" s="590"/>
      <c r="H16" s="590"/>
      <c r="I16" s="590"/>
      <c r="J16" s="590"/>
      <c r="K16" s="590"/>
      <c r="L16" s="590"/>
      <c r="M16" s="590"/>
      <c r="N16" s="590"/>
    </row>
    <row r="17" spans="2:14" s="46" customFormat="1" ht="12.75">
      <c r="B17" s="238" t="s">
        <v>619</v>
      </c>
      <c r="C17" s="58"/>
      <c r="D17" s="593"/>
      <c r="E17" s="593"/>
      <c r="F17" s="593"/>
      <c r="G17" s="593"/>
      <c r="H17" s="593"/>
      <c r="I17" s="593"/>
      <c r="J17" s="593"/>
      <c r="K17" s="593"/>
      <c r="L17" s="593"/>
      <c r="M17" s="593"/>
      <c r="N17" s="593"/>
    </row>
    <row r="18" spans="2:14" s="46" customFormat="1" ht="12.75">
      <c r="B18" s="69"/>
      <c r="C18" s="69">
        <v>0.01</v>
      </c>
      <c r="D18" s="594">
        <v>4620812.5</v>
      </c>
      <c r="E18" s="594">
        <v>6020040</v>
      </c>
      <c r="F18" s="594">
        <v>8428358</v>
      </c>
      <c r="G18" s="594">
        <v>8492301</v>
      </c>
      <c r="H18" s="594">
        <v>9323665</v>
      </c>
      <c r="I18" s="594">
        <v>9215044</v>
      </c>
      <c r="J18" s="594">
        <v>6505483.5</v>
      </c>
      <c r="K18" s="594">
        <v>6613666.5</v>
      </c>
      <c r="L18" s="594">
        <v>7127819.5</v>
      </c>
      <c r="M18" s="594">
        <v>7075679</v>
      </c>
      <c r="N18" s="594">
        <v>7028673.5</v>
      </c>
    </row>
    <row r="19" spans="2:14" s="46" customFormat="1" ht="12.75">
      <c r="B19" s="58"/>
      <c r="C19" s="58">
        <v>0.1</v>
      </c>
      <c r="D19" s="576">
        <v>1077147</v>
      </c>
      <c r="E19" s="576">
        <v>1412608</v>
      </c>
      <c r="F19" s="576">
        <v>1677272.875</v>
      </c>
      <c r="G19" s="576">
        <v>1751431.5</v>
      </c>
      <c r="H19" s="576">
        <v>1884900.625</v>
      </c>
      <c r="I19" s="576">
        <v>1951820.125</v>
      </c>
      <c r="J19" s="576">
        <v>1513653</v>
      </c>
      <c r="K19" s="576">
        <v>1518248.25</v>
      </c>
      <c r="L19" s="576">
        <v>1653263</v>
      </c>
      <c r="M19" s="576">
        <v>1636732.125</v>
      </c>
      <c r="N19" s="576">
        <v>1649957.625</v>
      </c>
    </row>
    <row r="20" spans="2:14" s="46" customFormat="1" ht="12.75">
      <c r="B20" s="58"/>
      <c r="C20" s="58">
        <v>0.5</v>
      </c>
      <c r="D20" s="576">
        <v>410807.46875</v>
      </c>
      <c r="E20" s="576">
        <v>521006.25</v>
      </c>
      <c r="F20" s="576">
        <v>578406.625</v>
      </c>
      <c r="G20" s="576">
        <v>602717.9375</v>
      </c>
      <c r="H20" s="576">
        <v>644719.375</v>
      </c>
      <c r="I20" s="576">
        <v>673488.6875</v>
      </c>
      <c r="J20" s="576">
        <v>568567.6875</v>
      </c>
      <c r="K20" s="576">
        <v>567081.3125</v>
      </c>
      <c r="L20" s="576">
        <v>608654.3125</v>
      </c>
      <c r="M20" s="576">
        <v>589618.125</v>
      </c>
      <c r="N20" s="576">
        <v>595663.0625</v>
      </c>
    </row>
    <row r="21" spans="2:14" s="46" customFormat="1" ht="12.75">
      <c r="B21" s="58"/>
      <c r="C21" s="58">
        <v>1</v>
      </c>
      <c r="D21" s="576">
        <v>249716.78125</v>
      </c>
      <c r="E21" s="576">
        <v>348041.8125</v>
      </c>
      <c r="F21" s="576">
        <v>378101.78125</v>
      </c>
      <c r="G21" s="576">
        <v>392523</v>
      </c>
      <c r="H21" s="576">
        <v>417821.09375</v>
      </c>
      <c r="I21" s="576">
        <v>435167.3125</v>
      </c>
      <c r="J21" s="576">
        <v>380980.8125</v>
      </c>
      <c r="K21" s="576">
        <v>379634.5</v>
      </c>
      <c r="L21" s="576">
        <v>404617.90625</v>
      </c>
      <c r="M21" s="576">
        <v>403516.75</v>
      </c>
      <c r="N21" s="576">
        <v>408418.3125</v>
      </c>
    </row>
    <row r="22" spans="2:14" s="46" customFormat="1" ht="12.75">
      <c r="B22" s="58"/>
      <c r="C22" s="58">
        <v>5</v>
      </c>
      <c r="D22" s="576">
        <v>128633.265625</v>
      </c>
      <c r="E22" s="576">
        <v>151534.25</v>
      </c>
      <c r="F22" s="576">
        <v>157356.578125</v>
      </c>
      <c r="G22" s="576">
        <v>160478.984375</v>
      </c>
      <c r="H22" s="576">
        <v>167558</v>
      </c>
      <c r="I22" s="576">
        <v>172023.796875</v>
      </c>
      <c r="J22" s="576">
        <v>161699.0625</v>
      </c>
      <c r="K22" s="576">
        <v>161140.453125</v>
      </c>
      <c r="L22" s="576">
        <v>170813.25</v>
      </c>
      <c r="M22" s="576">
        <v>171921.359375</v>
      </c>
      <c r="N22" s="576">
        <v>174739.59375</v>
      </c>
    </row>
    <row r="23" spans="2:14" s="46" customFormat="1" ht="12.75">
      <c r="B23" s="122"/>
      <c r="C23" s="122">
        <v>10</v>
      </c>
      <c r="D23" s="595">
        <v>96973.0625</v>
      </c>
      <c r="E23" s="595">
        <v>110379.6953125</v>
      </c>
      <c r="F23" s="595">
        <v>112588.7109375</v>
      </c>
      <c r="G23" s="595">
        <v>113834.15625</v>
      </c>
      <c r="H23" s="595">
        <v>117719.65625</v>
      </c>
      <c r="I23" s="595">
        <v>119994.9921875</v>
      </c>
      <c r="J23" s="595">
        <v>115159.8515625</v>
      </c>
      <c r="K23" s="595">
        <v>114785.5859375</v>
      </c>
      <c r="L23" s="595">
        <v>121531.0625</v>
      </c>
      <c r="M23" s="595">
        <v>122220.28125</v>
      </c>
      <c r="N23" s="595">
        <v>124497.7421875</v>
      </c>
    </row>
    <row r="24" spans="2:14" s="46" customFormat="1" ht="12.75">
      <c r="B24" s="58"/>
      <c r="C24" s="58"/>
      <c r="D24" s="596"/>
      <c r="E24" s="596"/>
      <c r="F24" s="596"/>
      <c r="G24" s="596"/>
      <c r="H24" s="596"/>
      <c r="I24" s="596"/>
      <c r="J24" s="596"/>
      <c r="K24" s="596"/>
      <c r="L24" s="596"/>
      <c r="M24" s="596"/>
      <c r="N24" s="596"/>
    </row>
    <row r="25" spans="2:14" s="46" customFormat="1" ht="12.75">
      <c r="B25" s="115" t="s">
        <v>620</v>
      </c>
      <c r="C25" s="115"/>
      <c r="D25" s="115"/>
      <c r="E25" s="115"/>
      <c r="F25" s="115"/>
      <c r="G25" s="115"/>
      <c r="H25" s="115"/>
      <c r="I25" s="115"/>
      <c r="J25" s="115"/>
      <c r="K25" s="115"/>
      <c r="L25" s="45"/>
    </row>
    <row r="26" spans="2:14" s="46" customFormat="1" ht="12.75">
      <c r="B26" s="45"/>
      <c r="C26" s="45"/>
      <c r="D26" s="45"/>
      <c r="E26" s="45"/>
      <c r="F26" s="45"/>
      <c r="G26" s="45"/>
      <c r="H26" s="45"/>
      <c r="I26" s="45"/>
      <c r="J26" s="45"/>
      <c r="K26" s="45"/>
      <c r="L26" s="45"/>
      <c r="M26" s="45"/>
      <c r="N26" s="45"/>
    </row>
    <row r="27" spans="2:14" s="46" customFormat="1" ht="12.75">
      <c r="B27" s="45"/>
      <c r="C27" s="45"/>
      <c r="D27" s="45"/>
      <c r="E27" s="45"/>
      <c r="F27" s="45"/>
      <c r="G27" s="45"/>
      <c r="H27" s="45"/>
      <c r="I27" s="45"/>
      <c r="J27" s="45"/>
      <c r="K27" s="45"/>
      <c r="L27" s="45"/>
      <c r="M27" s="45"/>
      <c r="N27" s="45"/>
    </row>
    <row r="28" spans="2:14" s="46" customFormat="1" ht="12.75"/>
  </sheetData>
  <mergeCells count="1">
    <mergeCell ref="B25:K25"/>
  </mergeCells>
  <pageMargins left="0.70866141732283472" right="0.70866141732283472" top="0.78740157480314965" bottom="0.78740157480314965"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theme="7" tint="0.39997558519241921"/>
  </sheetPr>
  <dimension ref="A1:M195"/>
  <sheetViews>
    <sheetView showGridLines="0" zoomScaleNormal="100" workbookViewId="0"/>
  </sheetViews>
  <sheetFormatPr baseColWidth="10" defaultColWidth="10.7109375" defaultRowHeight="15"/>
  <cols>
    <col min="1" max="1" width="10.7109375" style="33"/>
    <col min="2" max="2" width="10.7109375" style="33" customWidth="1"/>
    <col min="3" max="3" width="28" style="33" bestFit="1" customWidth="1"/>
    <col min="4" max="13" width="7.7109375" style="33" customWidth="1"/>
    <col min="14" max="16384" width="10.7109375" style="33"/>
  </cols>
  <sheetData>
    <row r="1" spans="1:13">
      <c r="B1" s="1"/>
      <c r="C1" s="1"/>
      <c r="D1" s="1"/>
      <c r="E1" s="1"/>
      <c r="F1" s="1"/>
      <c r="G1" s="1"/>
      <c r="H1" s="1"/>
      <c r="I1" s="1"/>
      <c r="J1" s="1"/>
      <c r="K1" s="1"/>
      <c r="L1" s="1"/>
      <c r="M1" s="1"/>
    </row>
    <row r="2" spans="1:13" s="38" customFormat="1" ht="26.85" customHeight="1">
      <c r="B2" s="542" t="s">
        <v>80</v>
      </c>
      <c r="C2" s="36" t="s">
        <v>81</v>
      </c>
      <c r="D2" s="37"/>
      <c r="E2" s="37"/>
      <c r="F2" s="37"/>
      <c r="G2" s="37"/>
      <c r="H2" s="37"/>
      <c r="I2" s="37"/>
      <c r="J2" s="37"/>
      <c r="K2" s="37"/>
      <c r="L2" s="37"/>
      <c r="M2" s="37"/>
    </row>
    <row r="3" spans="1:13" ht="13.35" customHeight="1">
      <c r="B3" s="1"/>
      <c r="C3" s="1"/>
      <c r="D3" s="1"/>
      <c r="E3" s="1"/>
      <c r="F3" s="1"/>
      <c r="G3" s="1"/>
      <c r="H3" s="1"/>
      <c r="I3" s="1"/>
      <c r="J3" s="1"/>
      <c r="K3" s="1"/>
      <c r="L3" s="1"/>
      <c r="M3" s="1"/>
    </row>
    <row r="4" spans="1:13" ht="34.5" customHeight="1">
      <c r="B4" s="532" t="s">
        <v>621</v>
      </c>
      <c r="C4" s="532"/>
      <c r="D4" s="532"/>
      <c r="E4" s="532"/>
      <c r="F4" s="532"/>
      <c r="G4" s="532"/>
      <c r="H4" s="532"/>
      <c r="I4" s="532"/>
      <c r="J4" s="532"/>
      <c r="K4" s="532"/>
      <c r="L4" s="532"/>
    </row>
    <row r="5" spans="1:13" ht="13.5" customHeight="1">
      <c r="B5" s="597"/>
      <c r="C5" s="597"/>
      <c r="D5" s="597"/>
      <c r="E5" s="597"/>
      <c r="F5" s="597"/>
      <c r="G5" s="597"/>
      <c r="H5" s="597"/>
      <c r="I5" s="597"/>
      <c r="J5" s="597"/>
      <c r="K5" s="597"/>
      <c r="L5" s="1"/>
      <c r="M5" s="1"/>
    </row>
    <row r="6" spans="1:13" ht="13.35" customHeight="1">
      <c r="B6" s="1"/>
      <c r="C6" s="1"/>
      <c r="D6" s="1"/>
      <c r="E6" s="1"/>
      <c r="F6" s="1"/>
      <c r="G6" s="1"/>
      <c r="H6" s="1"/>
      <c r="I6" s="1"/>
      <c r="J6" s="1"/>
      <c r="K6" s="1"/>
      <c r="L6" s="1"/>
      <c r="M6" s="1"/>
    </row>
    <row r="7" spans="1:13" s="46" customFormat="1" ht="12.75">
      <c r="A7" s="222"/>
      <c r="B7" s="42"/>
      <c r="C7" s="47"/>
      <c r="D7" s="598">
        <v>2007</v>
      </c>
      <c r="E7" s="598">
        <v>2008</v>
      </c>
      <c r="F7" s="598">
        <v>2009</v>
      </c>
      <c r="G7" s="598">
        <v>2010</v>
      </c>
      <c r="H7" s="599">
        <v>2011</v>
      </c>
      <c r="I7" s="599">
        <v>2012</v>
      </c>
      <c r="J7" s="599">
        <v>2013</v>
      </c>
      <c r="K7" s="599">
        <v>2014</v>
      </c>
      <c r="L7" s="599">
        <v>2015</v>
      </c>
      <c r="M7" s="599">
        <v>2016</v>
      </c>
    </row>
    <row r="8" spans="1:13" s="46" customFormat="1" ht="12.75">
      <c r="B8" s="55"/>
      <c r="C8" s="129"/>
      <c r="D8" s="130"/>
      <c r="E8" s="130"/>
      <c r="F8" s="130"/>
      <c r="G8" s="130"/>
      <c r="H8" s="45"/>
      <c r="I8" s="45"/>
      <c r="J8" s="45"/>
      <c r="K8" s="45"/>
      <c r="L8" s="45"/>
      <c r="M8" s="45"/>
    </row>
    <row r="9" spans="1:13" s="46" customFormat="1" ht="14.25">
      <c r="B9" s="78" t="s">
        <v>622</v>
      </c>
      <c r="C9" s="321"/>
      <c r="D9" s="600">
        <v>21.97</v>
      </c>
      <c r="E9" s="600">
        <v>23.03</v>
      </c>
      <c r="F9" s="600">
        <v>21.48</v>
      </c>
      <c r="G9" s="600">
        <v>24.71</v>
      </c>
      <c r="H9" s="600">
        <v>29.58</v>
      </c>
      <c r="I9" s="600">
        <v>29.63</v>
      </c>
      <c r="J9" s="600">
        <v>30.48</v>
      </c>
      <c r="K9" s="600">
        <v>38.299999999999997</v>
      </c>
      <c r="L9" s="600">
        <v>37.71</v>
      </c>
      <c r="M9" s="600">
        <v>43.59</v>
      </c>
    </row>
    <row r="10" spans="1:13" s="46" customFormat="1" ht="12.75">
      <c r="B10" s="129"/>
      <c r="C10" s="129"/>
      <c r="D10" s="601"/>
      <c r="E10" s="602"/>
      <c r="F10" s="602"/>
      <c r="G10" s="602"/>
      <c r="H10" s="602"/>
      <c r="I10" s="602"/>
      <c r="J10" s="602"/>
      <c r="K10" s="602"/>
      <c r="L10" s="602"/>
      <c r="M10" s="602"/>
    </row>
    <row r="11" spans="1:13" s="46" customFormat="1" ht="14.25">
      <c r="A11" s="222"/>
      <c r="B11" s="78" t="s">
        <v>623</v>
      </c>
      <c r="C11" s="321"/>
      <c r="D11" s="600">
        <v>12.95</v>
      </c>
      <c r="E11" s="600">
        <v>13.67</v>
      </c>
      <c r="F11" s="600">
        <v>12.93</v>
      </c>
      <c r="G11" s="600">
        <v>13.45</v>
      </c>
      <c r="H11" s="600">
        <v>22.39</v>
      </c>
      <c r="I11" s="600">
        <v>43.32</v>
      </c>
      <c r="J11" s="600">
        <v>39.880000000000003</v>
      </c>
      <c r="K11" s="600">
        <v>70.5</v>
      </c>
      <c r="L11" s="600">
        <v>64.3</v>
      </c>
      <c r="M11" s="600">
        <v>65.19</v>
      </c>
    </row>
    <row r="12" spans="1:13" s="46" customFormat="1" ht="12.75">
      <c r="B12" s="42"/>
      <c r="C12" s="129"/>
      <c r="D12" s="603"/>
      <c r="E12" s="603"/>
      <c r="F12" s="603"/>
      <c r="G12" s="603"/>
      <c r="H12" s="373"/>
      <c r="I12" s="373"/>
      <c r="J12" s="45"/>
      <c r="K12" s="45"/>
      <c r="L12" s="45"/>
      <c r="M12" s="45"/>
    </row>
    <row r="13" spans="1:13" s="46" customFormat="1" ht="12.75">
      <c r="B13" s="140" t="s">
        <v>624</v>
      </c>
      <c r="C13" s="140"/>
      <c r="D13" s="140"/>
      <c r="E13" s="140"/>
      <c r="F13" s="140"/>
      <c r="G13" s="140"/>
      <c r="H13" s="140"/>
      <c r="I13" s="140"/>
      <c r="J13" s="140"/>
      <c r="K13" s="140"/>
      <c r="L13" s="45"/>
      <c r="M13" s="45"/>
    </row>
    <row r="14" spans="1:13" s="46" customFormat="1" ht="51" customHeight="1">
      <c r="B14" s="140" t="s">
        <v>625</v>
      </c>
      <c r="C14" s="140"/>
      <c r="D14" s="140"/>
      <c r="E14" s="140"/>
      <c r="F14" s="140"/>
      <c r="G14" s="140"/>
      <c r="H14" s="140"/>
      <c r="I14" s="140"/>
      <c r="J14" s="140"/>
      <c r="K14" s="140"/>
      <c r="L14" s="140"/>
    </row>
    <row r="15" spans="1:13" s="46" customFormat="1" ht="12.75">
      <c r="B15" s="45" t="s">
        <v>626</v>
      </c>
      <c r="C15" s="45"/>
      <c r="D15" s="45"/>
      <c r="E15" s="45"/>
      <c r="F15" s="45"/>
      <c r="G15" s="45"/>
      <c r="H15" s="45"/>
      <c r="I15" s="45"/>
      <c r="J15" s="45"/>
      <c r="K15" s="45"/>
      <c r="L15" s="45"/>
      <c r="M15" s="45"/>
    </row>
    <row r="16" spans="1:13" s="46" customFormat="1" ht="12.75">
      <c r="B16" s="55"/>
      <c r="C16" s="45"/>
      <c r="D16" s="45"/>
      <c r="E16" s="45"/>
      <c r="F16" s="45"/>
      <c r="G16" s="45"/>
      <c r="H16" s="45"/>
      <c r="I16" s="45"/>
      <c r="J16" s="45"/>
      <c r="K16" s="45"/>
      <c r="L16" s="45"/>
      <c r="M16" s="45"/>
    </row>
    <row r="17" spans="2:13" s="46" customFormat="1" ht="12.75">
      <c r="B17" s="45" t="s">
        <v>627</v>
      </c>
      <c r="C17" s="45"/>
      <c r="D17" s="45"/>
      <c r="E17" s="45"/>
      <c r="F17" s="45"/>
      <c r="G17" s="45"/>
      <c r="H17" s="45"/>
      <c r="I17" s="45"/>
      <c r="J17" s="45"/>
      <c r="K17" s="45"/>
      <c r="L17" s="45"/>
      <c r="M17" s="45"/>
    </row>
    <row r="18" spans="2:13" s="46" customFormat="1" ht="12.75">
      <c r="B18" s="129"/>
      <c r="C18" s="45"/>
      <c r="D18" s="45"/>
      <c r="E18" s="45"/>
      <c r="F18" s="45"/>
      <c r="G18" s="45"/>
      <c r="H18" s="45"/>
      <c r="I18" s="45"/>
      <c r="J18" s="45"/>
      <c r="K18" s="45"/>
      <c r="L18" s="45"/>
      <c r="M18" s="45"/>
    </row>
    <row r="19" spans="2:13" s="46" customFormat="1" ht="12.75">
      <c r="B19" s="45"/>
      <c r="C19" s="45"/>
      <c r="D19" s="45"/>
      <c r="E19" s="45"/>
      <c r="F19" s="45"/>
      <c r="G19" s="45"/>
      <c r="H19" s="45"/>
      <c r="I19" s="45"/>
      <c r="J19" s="45"/>
      <c r="K19" s="45"/>
      <c r="L19" s="45"/>
      <c r="M19" s="45"/>
    </row>
    <row r="20" spans="2:13" s="46" customFormat="1" ht="12.75">
      <c r="B20" s="45"/>
      <c r="C20" s="45"/>
      <c r="D20" s="45"/>
      <c r="E20" s="45"/>
      <c r="F20" s="45"/>
      <c r="G20" s="45"/>
      <c r="H20" s="45"/>
      <c r="I20" s="45"/>
      <c r="J20" s="45"/>
      <c r="K20" s="45"/>
      <c r="L20" s="45"/>
      <c r="M20" s="45"/>
    </row>
    <row r="21" spans="2:13" s="46" customFormat="1" ht="12.75">
      <c r="B21" s="45"/>
      <c r="C21" s="45"/>
      <c r="D21" s="45"/>
      <c r="E21" s="45"/>
      <c r="F21" s="45"/>
      <c r="G21" s="45"/>
      <c r="H21" s="45"/>
      <c r="I21" s="45"/>
      <c r="J21" s="45"/>
      <c r="K21" s="45"/>
      <c r="L21" s="45"/>
      <c r="M21" s="45"/>
    </row>
    <row r="22" spans="2:13" s="46" customFormat="1" ht="12.75">
      <c r="B22" s="45"/>
      <c r="C22" s="45"/>
      <c r="D22" s="45"/>
      <c r="E22" s="45"/>
      <c r="F22" s="45"/>
      <c r="G22" s="45"/>
      <c r="H22" s="45"/>
      <c r="I22" s="45"/>
      <c r="J22" s="45"/>
      <c r="K22" s="45"/>
      <c r="L22" s="45"/>
      <c r="M22" s="45"/>
    </row>
    <row r="23" spans="2:13" s="46" customFormat="1" ht="12.75"/>
    <row r="24" spans="2:13" s="46" customFormat="1" ht="12.75"/>
    <row r="25" spans="2:13" s="46" customFormat="1" ht="12.75"/>
    <row r="26" spans="2:13" s="46" customFormat="1" ht="12.75"/>
    <row r="27" spans="2:13" s="46" customFormat="1" ht="12.75"/>
    <row r="28" spans="2:13" s="46" customFormat="1" ht="12.75"/>
    <row r="29" spans="2:13" s="46" customFormat="1" ht="12.75"/>
    <row r="30" spans="2:13" s="46" customFormat="1" ht="12.75"/>
    <row r="31" spans="2:13" s="46" customFormat="1" ht="12.75"/>
    <row r="32" spans="2:13"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row r="192" s="46" customFormat="1" ht="12.75"/>
    <row r="193" s="46" customFormat="1" ht="12.75"/>
    <row r="194" s="46" customFormat="1" ht="12.75"/>
    <row r="195" s="46" customFormat="1" ht="12.75"/>
  </sheetData>
  <mergeCells count="3">
    <mergeCell ref="B4:L4"/>
    <mergeCell ref="B13:K13"/>
    <mergeCell ref="B14:L14"/>
  </mergeCells>
  <pageMargins left="0.70866141732283472" right="0.70866141732283472" top="0.78740157480314965" bottom="0.78740157480314965"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theme="4"/>
  </sheetPr>
  <dimension ref="A1:I146"/>
  <sheetViews>
    <sheetView showGridLines="0" zoomScaleNormal="100" workbookViewId="0"/>
  </sheetViews>
  <sheetFormatPr baseColWidth="10" defaultColWidth="11.42578125" defaultRowHeight="15"/>
  <cols>
    <col min="1" max="1" width="11.42578125" style="2"/>
    <col min="2" max="2" width="14.85546875" style="2" customWidth="1"/>
    <col min="3" max="4" width="11.5703125" style="2" bestFit="1" customWidth="1"/>
    <col min="5" max="6" width="11.5703125" style="2" customWidth="1"/>
    <col min="7" max="16384" width="11.42578125" style="2"/>
  </cols>
  <sheetData>
    <row r="1" spans="1:9" s="33" customFormat="1"/>
    <row r="2" spans="1:9" s="74" customFormat="1" ht="26.85" customHeight="1">
      <c r="A2" s="70"/>
      <c r="B2" s="71" t="s">
        <v>4</v>
      </c>
      <c r="C2" s="72" t="s">
        <v>5</v>
      </c>
      <c r="D2" s="72"/>
      <c r="E2" s="73"/>
      <c r="F2" s="73"/>
      <c r="G2" s="70"/>
      <c r="H2" s="70"/>
      <c r="I2" s="70"/>
    </row>
    <row r="3" spans="1:9" s="33" customFormat="1" ht="13.35" customHeight="1">
      <c r="A3" s="1"/>
      <c r="B3" s="1"/>
      <c r="C3" s="1"/>
      <c r="D3" s="1"/>
      <c r="E3" s="1"/>
      <c r="F3" s="1"/>
      <c r="G3" s="1"/>
      <c r="H3" s="1"/>
      <c r="I3" s="1"/>
    </row>
    <row r="4" spans="1:9" s="41" customFormat="1" ht="15" customHeight="1">
      <c r="A4" s="39"/>
      <c r="B4" s="40" t="s">
        <v>112</v>
      </c>
      <c r="C4" s="39"/>
      <c r="D4" s="39"/>
      <c r="E4" s="39"/>
      <c r="F4" s="39"/>
      <c r="G4" s="39"/>
      <c r="H4" s="39"/>
      <c r="I4" s="39"/>
    </row>
    <row r="5" spans="1:9" ht="13.35" customHeight="1">
      <c r="A5" s="1"/>
      <c r="B5" s="1"/>
      <c r="C5" s="1"/>
      <c r="D5" s="1"/>
      <c r="E5" s="1"/>
      <c r="F5" s="1"/>
      <c r="G5" s="1"/>
      <c r="H5" s="1"/>
      <c r="I5" s="1"/>
    </row>
    <row r="6" spans="1:9" s="46" customFormat="1" ht="12.75">
      <c r="A6" s="42"/>
      <c r="B6" s="42"/>
      <c r="C6" s="68" t="s">
        <v>113</v>
      </c>
      <c r="D6" s="68"/>
      <c r="E6" s="68"/>
      <c r="F6" s="68"/>
      <c r="G6" s="45"/>
      <c r="H6" s="45"/>
      <c r="I6" s="45"/>
    </row>
    <row r="7" spans="1:9" s="46" customFormat="1" ht="12.75">
      <c r="A7" s="42"/>
      <c r="B7" s="42"/>
      <c r="C7" s="48">
        <v>1998</v>
      </c>
      <c r="D7" s="48">
        <v>2003</v>
      </c>
      <c r="E7" s="48">
        <v>2008</v>
      </c>
      <c r="F7" s="48">
        <v>2013</v>
      </c>
      <c r="G7" s="45"/>
      <c r="H7" s="45"/>
      <c r="I7" s="45"/>
    </row>
    <row r="8" spans="1:9" s="46" customFormat="1" ht="12.75">
      <c r="A8" s="45"/>
      <c r="B8" s="45"/>
      <c r="C8" s="45"/>
      <c r="D8" s="45"/>
      <c r="E8" s="45"/>
      <c r="F8" s="45"/>
      <c r="G8" s="45"/>
      <c r="H8" s="45"/>
      <c r="I8" s="45"/>
    </row>
    <row r="9" spans="1:9" s="46" customFormat="1" ht="12.75">
      <c r="A9" s="45"/>
      <c r="B9" s="81" t="s">
        <v>86</v>
      </c>
      <c r="C9" s="79">
        <v>0.67378200923560205</v>
      </c>
      <c r="D9" s="79">
        <v>0.71414</v>
      </c>
      <c r="E9" s="79">
        <v>0.74756999999999996</v>
      </c>
      <c r="F9" s="79">
        <v>0.74309000000000003</v>
      </c>
      <c r="G9" s="45"/>
      <c r="H9" s="45"/>
      <c r="I9" s="45"/>
    </row>
    <row r="10" spans="1:9" s="46" customFormat="1" ht="12.75">
      <c r="A10" s="45"/>
      <c r="B10" s="55"/>
      <c r="C10" s="56"/>
      <c r="D10" s="56"/>
      <c r="E10" s="56"/>
      <c r="F10" s="56"/>
      <c r="G10" s="45"/>
      <c r="H10" s="45"/>
      <c r="I10" s="45"/>
    </row>
    <row r="11" spans="1:9" s="46" customFormat="1" ht="12.75">
      <c r="A11" s="45"/>
      <c r="B11" s="57" t="s">
        <v>111</v>
      </c>
      <c r="C11" s="55"/>
      <c r="D11" s="55"/>
      <c r="E11" s="55"/>
      <c r="F11" s="55"/>
      <c r="G11" s="45"/>
      <c r="H11" s="45"/>
      <c r="I11" s="45"/>
    </row>
    <row r="12" spans="1:9" s="46" customFormat="1" ht="15.75">
      <c r="A12" s="45"/>
      <c r="B12" s="59" t="s">
        <v>89</v>
      </c>
      <c r="C12" s="80">
        <v>0.44676928645084507</v>
      </c>
      <c r="D12" s="80">
        <v>0.49564999999999998</v>
      </c>
      <c r="E12" s="80">
        <v>0.52951000000000004</v>
      </c>
      <c r="F12" s="80">
        <v>0.51900000000000002</v>
      </c>
      <c r="G12" s="45"/>
      <c r="H12" s="45"/>
      <c r="I12" s="45"/>
    </row>
    <row r="13" spans="1:9" s="46" customFormat="1" ht="15.75">
      <c r="A13" s="45"/>
      <c r="B13" s="61" t="s">
        <v>90</v>
      </c>
      <c r="C13" s="62">
        <v>0.21751925224136331</v>
      </c>
      <c r="D13" s="62">
        <v>0.21206</v>
      </c>
      <c r="E13" s="62">
        <v>0.21068999999999999</v>
      </c>
      <c r="F13" s="62">
        <v>0.21664</v>
      </c>
      <c r="G13" s="45"/>
      <c r="H13" s="45"/>
      <c r="I13" s="45"/>
    </row>
    <row r="14" spans="1:9" s="46" customFormat="1" ht="15.75">
      <c r="A14" s="45"/>
      <c r="B14" s="61" t="s">
        <v>91</v>
      </c>
      <c r="C14" s="62">
        <v>0.14901092065616833</v>
      </c>
      <c r="D14" s="62">
        <v>0.13732</v>
      </c>
      <c r="E14" s="62">
        <v>0.13053999999999999</v>
      </c>
      <c r="F14" s="62">
        <v>0.13439999999999999</v>
      </c>
      <c r="G14" s="45"/>
      <c r="H14" s="45"/>
      <c r="I14" s="45"/>
    </row>
    <row r="15" spans="1:9" s="46" customFormat="1" ht="15.75">
      <c r="A15" s="45"/>
      <c r="B15" s="61" t="s">
        <v>92</v>
      </c>
      <c r="C15" s="62">
        <v>9.841746671725364E-2</v>
      </c>
      <c r="D15" s="62">
        <v>8.4510000000000002E-2</v>
      </c>
      <c r="E15" s="62">
        <v>7.7439999999999995E-2</v>
      </c>
      <c r="F15" s="62">
        <v>7.9630000000000006E-2</v>
      </c>
      <c r="G15" s="45"/>
      <c r="H15" s="45"/>
      <c r="I15" s="45"/>
    </row>
    <row r="16" spans="1:9" s="46" customFormat="1" ht="15.75">
      <c r="A16" s="45"/>
      <c r="B16" s="61" t="s">
        <v>93</v>
      </c>
      <c r="C16" s="62">
        <v>5.1524407010339703E-2</v>
      </c>
      <c r="D16" s="62">
        <v>4.5039999999999997E-2</v>
      </c>
      <c r="E16" s="62">
        <v>4.011E-2</v>
      </c>
      <c r="F16" s="62">
        <v>4.0590000000000001E-2</v>
      </c>
      <c r="G16" s="45"/>
      <c r="H16" s="45"/>
      <c r="I16" s="45"/>
    </row>
    <row r="17" spans="1:9" s="46" customFormat="1" ht="15.75">
      <c r="A17" s="45"/>
      <c r="B17" s="61" t="s">
        <v>94</v>
      </c>
      <c r="C17" s="62">
        <v>2.4016753226368415E-2</v>
      </c>
      <c r="D17" s="62">
        <v>2.1680000000000001E-2</v>
      </c>
      <c r="E17" s="62">
        <v>1.8550000000000001E-2</v>
      </c>
      <c r="F17" s="62">
        <v>1.737E-2</v>
      </c>
      <c r="G17" s="45"/>
      <c r="H17" s="45"/>
      <c r="I17" s="45"/>
    </row>
    <row r="18" spans="1:9" s="46" customFormat="1" ht="15.75">
      <c r="A18" s="45"/>
      <c r="B18" s="61" t="s">
        <v>95</v>
      </c>
      <c r="C18" s="62">
        <v>1.1219316492780972E-2</v>
      </c>
      <c r="D18" s="62">
        <v>9.6600000000000002E-3</v>
      </c>
      <c r="E18" s="62">
        <v>7.3200000000000001E-3</v>
      </c>
      <c r="F18" s="62">
        <v>6.1599999999999997E-3</v>
      </c>
      <c r="G18" s="45"/>
      <c r="H18" s="45"/>
      <c r="I18" s="45"/>
    </row>
    <row r="19" spans="1:9" s="46" customFormat="1" ht="15.75">
      <c r="A19" s="45"/>
      <c r="B19" s="61" t="s">
        <v>96</v>
      </c>
      <c r="C19" s="62">
        <v>4.742963439369547E-3</v>
      </c>
      <c r="D19" s="62">
        <v>3.31E-3</v>
      </c>
      <c r="E19" s="62">
        <v>1.67E-3</v>
      </c>
      <c r="F19" s="62">
        <v>1.08E-3</v>
      </c>
      <c r="G19" s="45"/>
      <c r="H19" s="45"/>
      <c r="I19" s="45"/>
    </row>
    <row r="20" spans="1:9" s="46" customFormat="1" ht="15.75">
      <c r="A20" s="45"/>
      <c r="B20" s="61" t="s">
        <v>97</v>
      </c>
      <c r="C20" s="62">
        <v>1.0044652585067728E-3</v>
      </c>
      <c r="D20" s="62">
        <v>2.7E-4</v>
      </c>
      <c r="E20" s="62">
        <v>3.0000000000000001E-5</v>
      </c>
      <c r="F20" s="62">
        <v>-5.0000000000000002E-5</v>
      </c>
      <c r="G20" s="45"/>
      <c r="H20" s="45"/>
      <c r="I20" s="45"/>
    </row>
    <row r="21" spans="1:9" s="46" customFormat="1" ht="15.75">
      <c r="A21" s="45"/>
      <c r="B21" s="63" t="s">
        <v>98</v>
      </c>
      <c r="C21" s="64">
        <v>-4.2248314930242318E-3</v>
      </c>
      <c r="D21" s="64">
        <v>-9.4999999999999998E-3</v>
      </c>
      <c r="E21" s="64">
        <v>-1.585E-2</v>
      </c>
      <c r="F21" s="64">
        <v>-1.4829999999999999E-2</v>
      </c>
      <c r="G21" s="45"/>
      <c r="H21" s="45"/>
      <c r="I21" s="45"/>
    </row>
    <row r="22" spans="1:9" s="46" customFormat="1" ht="12.75">
      <c r="A22" s="45"/>
      <c r="B22" s="45"/>
      <c r="C22" s="65"/>
      <c r="D22" s="65"/>
      <c r="E22" s="65"/>
      <c r="F22" s="65"/>
      <c r="G22" s="45"/>
      <c r="H22" s="45"/>
      <c r="I22" s="45"/>
    </row>
    <row r="23" spans="1:9" s="46" customFormat="1" ht="15.75">
      <c r="A23" s="45"/>
      <c r="B23" s="50" t="s">
        <v>99</v>
      </c>
      <c r="C23" s="60">
        <f>SUM(C12:C16)</f>
        <v>0.96324133307596993</v>
      </c>
      <c r="D23" s="60">
        <v>0.97458</v>
      </c>
      <c r="E23" s="60">
        <v>0.98829</v>
      </c>
      <c r="F23" s="60">
        <v>0.99026999999999998</v>
      </c>
      <c r="G23" s="45"/>
      <c r="H23" s="45"/>
      <c r="I23" s="45"/>
    </row>
    <row r="24" spans="1:9" s="46" customFormat="1" ht="15.75">
      <c r="A24" s="45"/>
      <c r="B24" s="53" t="s">
        <v>100</v>
      </c>
      <c r="C24" s="64">
        <f>SUM(C17:C21)</f>
        <v>3.6758666924001475E-2</v>
      </c>
      <c r="D24" s="64">
        <v>2.5420000000000002E-2</v>
      </c>
      <c r="E24" s="64">
        <v>1.171E-2</v>
      </c>
      <c r="F24" s="64">
        <v>9.7300000000000008E-3</v>
      </c>
      <c r="G24" s="45"/>
      <c r="H24" s="45"/>
      <c r="I24" s="45"/>
    </row>
    <row r="25" spans="1:9" s="46" customFormat="1" ht="12.75">
      <c r="A25" s="45"/>
      <c r="B25" s="45"/>
      <c r="C25" s="45"/>
      <c r="D25" s="45"/>
      <c r="E25" s="45"/>
      <c r="F25" s="45"/>
      <c r="G25" s="45"/>
      <c r="H25" s="45"/>
      <c r="I25" s="45"/>
    </row>
    <row r="26" spans="1:9" s="46" customFormat="1" ht="12.75">
      <c r="A26" s="45"/>
      <c r="B26" s="45" t="s">
        <v>108</v>
      </c>
      <c r="C26" s="45"/>
      <c r="D26" s="45"/>
      <c r="E26" s="45"/>
      <c r="F26" s="45"/>
      <c r="G26" s="45"/>
      <c r="H26" s="45"/>
      <c r="I26" s="45"/>
    </row>
    <row r="27" spans="1:9" s="46" customFormat="1" ht="12.75">
      <c r="A27" s="45"/>
      <c r="B27" s="45"/>
      <c r="C27" s="45"/>
      <c r="D27" s="45"/>
      <c r="E27" s="45"/>
      <c r="F27" s="45"/>
      <c r="G27" s="45"/>
      <c r="H27" s="45"/>
      <c r="I27" s="45"/>
    </row>
    <row r="28" spans="1:9" s="46" customFormat="1" ht="12.75">
      <c r="A28" s="45"/>
      <c r="B28" s="45"/>
      <c r="C28" s="45"/>
      <c r="D28" s="45"/>
      <c r="E28" s="45"/>
      <c r="F28" s="45"/>
      <c r="G28" s="45"/>
      <c r="H28" s="45"/>
      <c r="I28" s="45"/>
    </row>
    <row r="29" spans="1:9" s="46" customFormat="1" ht="12.75">
      <c r="A29" s="45"/>
      <c r="B29" s="45"/>
      <c r="C29" s="45"/>
      <c r="D29" s="45"/>
      <c r="E29" s="45"/>
      <c r="F29" s="45"/>
      <c r="G29" s="45"/>
      <c r="H29" s="45"/>
      <c r="I29" s="45"/>
    </row>
    <row r="30" spans="1:9" s="46" customFormat="1" ht="12.75">
      <c r="A30" s="45"/>
      <c r="B30" s="45"/>
      <c r="C30" s="45"/>
      <c r="D30" s="45"/>
      <c r="E30" s="45"/>
      <c r="F30" s="45"/>
      <c r="G30" s="45"/>
      <c r="H30" s="45"/>
      <c r="I30" s="45"/>
    </row>
    <row r="31" spans="1:9" s="46" customFormat="1" ht="12.75">
      <c r="A31" s="45"/>
      <c r="B31" s="45"/>
      <c r="C31" s="45"/>
      <c r="D31" s="45"/>
      <c r="E31" s="45"/>
      <c r="F31" s="45"/>
      <c r="G31" s="45"/>
      <c r="H31" s="45"/>
      <c r="I31" s="45"/>
    </row>
    <row r="32" spans="1:9"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sheetData>
  <mergeCells count="1">
    <mergeCell ref="C6:F6"/>
  </mergeCells>
  <pageMargins left="0.70866141732283472" right="0.70866141732283472" top="0.78740157480314965" bottom="0.78740157480314965"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sheetPr>
  <dimension ref="A2:Q197"/>
  <sheetViews>
    <sheetView showGridLines="0" zoomScaleNormal="100" workbookViewId="0"/>
  </sheetViews>
  <sheetFormatPr baseColWidth="10" defaultRowHeight="15"/>
  <cols>
    <col min="1" max="1" width="11.42578125" style="2"/>
    <col min="2" max="2" width="10.5703125" style="119" customWidth="1"/>
    <col min="3" max="3" width="23.5703125" style="2" bestFit="1" customWidth="1"/>
    <col min="4" max="5" width="8.7109375" style="2" customWidth="1"/>
    <col min="6" max="6" width="10.7109375" style="2" bestFit="1" customWidth="1"/>
    <col min="7" max="17" width="8.7109375" style="2" customWidth="1"/>
    <col min="18" max="16384" width="11.42578125" style="2"/>
  </cols>
  <sheetData>
    <row r="2" spans="1:17" s="33" customFormat="1">
      <c r="B2" s="38"/>
    </row>
    <row r="3" spans="1:17" s="38" customFormat="1" ht="26.85" customHeight="1">
      <c r="B3" s="35" t="s">
        <v>6</v>
      </c>
      <c r="C3" s="36" t="s">
        <v>7</v>
      </c>
      <c r="D3" s="37"/>
      <c r="E3" s="37"/>
      <c r="F3" s="37"/>
      <c r="G3" s="37"/>
      <c r="H3" s="37"/>
      <c r="I3" s="37"/>
      <c r="J3" s="37"/>
      <c r="K3" s="37"/>
      <c r="L3" s="37"/>
      <c r="M3" s="37"/>
      <c r="N3" s="37"/>
      <c r="O3" s="37"/>
      <c r="P3" s="37"/>
      <c r="Q3" s="37"/>
    </row>
    <row r="4" spans="1:17" s="33" customFormat="1" ht="13.35" customHeight="1">
      <c r="B4" s="34"/>
      <c r="C4" s="1"/>
      <c r="D4" s="1"/>
      <c r="E4" s="1"/>
      <c r="F4" s="1"/>
      <c r="G4" s="1"/>
      <c r="H4" s="1"/>
      <c r="I4" s="1"/>
      <c r="J4" s="1"/>
      <c r="K4" s="1"/>
      <c r="L4" s="1"/>
      <c r="M4" s="1"/>
      <c r="N4" s="1"/>
      <c r="O4" s="1"/>
      <c r="P4" s="1"/>
      <c r="Q4" s="1"/>
    </row>
    <row r="5" spans="1:17" s="41" customFormat="1" ht="15" customHeight="1">
      <c r="B5" s="40" t="s">
        <v>114</v>
      </c>
      <c r="C5" s="40"/>
      <c r="D5" s="40"/>
      <c r="E5" s="40"/>
      <c r="F5" s="40"/>
      <c r="G5" s="39"/>
      <c r="H5" s="39"/>
      <c r="I5" s="39"/>
      <c r="J5" s="39"/>
      <c r="K5" s="39"/>
      <c r="L5" s="39"/>
      <c r="M5" s="39"/>
      <c r="N5" s="39"/>
      <c r="O5" s="39"/>
      <c r="P5" s="39"/>
      <c r="Q5" s="39"/>
    </row>
    <row r="6" spans="1:17" s="33" customFormat="1" ht="13.35" customHeight="1">
      <c r="B6" s="34"/>
      <c r="C6" s="1"/>
      <c r="D6" s="1"/>
      <c r="E6" s="1"/>
      <c r="F6" s="1"/>
      <c r="G6" s="1"/>
      <c r="H6" s="1"/>
      <c r="I6" s="1"/>
      <c r="J6" s="1"/>
      <c r="K6" s="1"/>
      <c r="L6" s="1"/>
      <c r="M6" s="1"/>
      <c r="N6" s="1"/>
      <c r="O6" s="1"/>
      <c r="P6" s="1"/>
      <c r="Q6" s="1"/>
    </row>
    <row r="7" spans="1:17" s="46" customFormat="1" ht="14.25">
      <c r="B7" s="82" t="s">
        <v>115</v>
      </c>
      <c r="C7" s="45"/>
      <c r="D7" s="48">
        <v>1995</v>
      </c>
      <c r="E7" s="48">
        <v>2000</v>
      </c>
      <c r="F7" s="48">
        <v>2005</v>
      </c>
      <c r="G7" s="48">
        <v>2006</v>
      </c>
      <c r="H7" s="48">
        <v>2007</v>
      </c>
      <c r="I7" s="48">
        <v>2008</v>
      </c>
      <c r="J7" s="48">
        <v>2009</v>
      </c>
      <c r="K7" s="48">
        <v>2010</v>
      </c>
      <c r="L7" s="48" t="s">
        <v>116</v>
      </c>
      <c r="M7" s="48">
        <v>2012</v>
      </c>
      <c r="N7" s="48">
        <v>2013</v>
      </c>
      <c r="O7" s="48">
        <v>2014</v>
      </c>
      <c r="P7" s="48">
        <v>2015</v>
      </c>
      <c r="Q7" s="48">
        <v>2016</v>
      </c>
    </row>
    <row r="8" spans="1:17" s="46" customFormat="1" ht="12.75">
      <c r="B8" s="83"/>
      <c r="C8" s="45"/>
      <c r="D8" s="45"/>
      <c r="E8" s="45"/>
      <c r="F8" s="45"/>
      <c r="G8" s="45"/>
      <c r="H8" s="45"/>
      <c r="I8" s="45"/>
      <c r="J8" s="45"/>
      <c r="K8" s="45"/>
      <c r="L8" s="45"/>
      <c r="M8" s="45"/>
      <c r="N8" s="45"/>
      <c r="O8" s="45"/>
      <c r="P8" s="45"/>
      <c r="Q8" s="45"/>
    </row>
    <row r="9" spans="1:17" s="46" customFormat="1" ht="12.75">
      <c r="B9" s="78" t="s">
        <v>117</v>
      </c>
      <c r="C9" s="84"/>
      <c r="D9" s="85">
        <v>1</v>
      </c>
      <c r="E9" s="85">
        <v>1</v>
      </c>
      <c r="F9" s="85">
        <v>1</v>
      </c>
      <c r="G9" s="85">
        <v>1</v>
      </c>
      <c r="H9" s="85">
        <v>1</v>
      </c>
      <c r="I9" s="85">
        <v>1</v>
      </c>
      <c r="J9" s="85">
        <v>1</v>
      </c>
      <c r="K9" s="85">
        <v>1</v>
      </c>
      <c r="L9" s="85">
        <v>1</v>
      </c>
      <c r="M9" s="85">
        <v>1</v>
      </c>
      <c r="N9" s="85">
        <v>1</v>
      </c>
      <c r="O9" s="85">
        <v>1</v>
      </c>
      <c r="P9" s="85">
        <v>1</v>
      </c>
      <c r="Q9" s="85">
        <v>1</v>
      </c>
    </row>
    <row r="10" spans="1:17" s="46" customFormat="1" ht="12.75">
      <c r="B10" s="57"/>
      <c r="C10" s="86"/>
      <c r="D10" s="87"/>
      <c r="E10" s="87"/>
      <c r="F10" s="87"/>
      <c r="G10" s="87"/>
      <c r="H10" s="87"/>
      <c r="I10" s="87"/>
      <c r="J10" s="87"/>
      <c r="K10" s="87"/>
      <c r="L10" s="87"/>
      <c r="M10" s="87"/>
      <c r="N10" s="87"/>
      <c r="O10" s="87"/>
      <c r="P10" s="45"/>
      <c r="Q10" s="45"/>
    </row>
    <row r="11" spans="1:17" s="46" customFormat="1" ht="12.75">
      <c r="B11" s="57" t="s">
        <v>118</v>
      </c>
      <c r="C11" s="86"/>
      <c r="D11" s="87"/>
      <c r="E11" s="87"/>
      <c r="F11" s="87"/>
      <c r="G11" s="87"/>
      <c r="H11" s="87"/>
      <c r="I11" s="87"/>
      <c r="J11" s="87"/>
      <c r="K11" s="87"/>
      <c r="L11" s="87"/>
      <c r="M11" s="87"/>
      <c r="N11" s="87"/>
      <c r="O11" s="87"/>
      <c r="P11" s="45"/>
      <c r="Q11" s="45"/>
    </row>
    <row r="12" spans="1:17" s="46" customFormat="1" ht="12.75">
      <c r="A12" s="88"/>
      <c r="B12" s="89" t="s">
        <v>119</v>
      </c>
      <c r="C12" s="90"/>
      <c r="D12" s="91">
        <v>0.48799999999999999</v>
      </c>
      <c r="E12" s="91">
        <v>0.48499999999999999</v>
      </c>
      <c r="F12" s="91">
        <v>0.49099999999999999</v>
      </c>
      <c r="G12" s="91">
        <v>0.49099999999999999</v>
      </c>
      <c r="H12" s="91">
        <v>0.49099999999999999</v>
      </c>
      <c r="I12" s="91">
        <v>0.49099999999999999</v>
      </c>
      <c r="J12" s="91">
        <v>0.49099999999999999</v>
      </c>
      <c r="K12" s="91">
        <v>0.49200000000000005</v>
      </c>
      <c r="L12" s="91">
        <v>0.48899999999999999</v>
      </c>
      <c r="M12" s="91">
        <v>0.49</v>
      </c>
      <c r="N12" s="91">
        <v>0.49099999999999999</v>
      </c>
      <c r="O12" s="91">
        <v>0.49099999999999999</v>
      </c>
      <c r="P12" s="91">
        <v>0.49200000000000005</v>
      </c>
      <c r="Q12" s="91">
        <v>0.495</v>
      </c>
    </row>
    <row r="13" spans="1:17" s="46" customFormat="1" ht="12.75">
      <c r="A13" s="88"/>
      <c r="B13" s="92" t="s">
        <v>120</v>
      </c>
      <c r="C13" s="93"/>
      <c r="D13" s="94">
        <v>0.51200000000000001</v>
      </c>
      <c r="E13" s="94">
        <v>0.51500000000000001</v>
      </c>
      <c r="F13" s="94">
        <v>0.50900000000000001</v>
      </c>
      <c r="G13" s="94">
        <v>0.50900000000000001</v>
      </c>
      <c r="H13" s="94">
        <v>0.50900000000000001</v>
      </c>
      <c r="I13" s="94">
        <v>0.50900000000000001</v>
      </c>
      <c r="J13" s="94">
        <v>0.50900000000000001</v>
      </c>
      <c r="K13" s="94">
        <v>0.50800000000000001</v>
      </c>
      <c r="L13" s="94">
        <v>0.51100000000000001</v>
      </c>
      <c r="M13" s="94">
        <v>0.51</v>
      </c>
      <c r="N13" s="94">
        <v>0.50900000000000001</v>
      </c>
      <c r="O13" s="94">
        <v>0.50900000000000001</v>
      </c>
      <c r="P13" s="94">
        <v>0.50800000000000001</v>
      </c>
      <c r="Q13" s="94">
        <v>0.505</v>
      </c>
    </row>
    <row r="14" spans="1:17" s="46" customFormat="1" ht="12.75">
      <c r="A14" s="88"/>
      <c r="B14" s="95"/>
      <c r="C14" s="58"/>
      <c r="D14" s="87"/>
      <c r="E14" s="87"/>
      <c r="F14" s="87"/>
      <c r="G14" s="87"/>
      <c r="H14" s="87"/>
      <c r="I14" s="87"/>
      <c r="J14" s="87"/>
      <c r="K14" s="87"/>
      <c r="L14" s="87"/>
      <c r="M14" s="87"/>
      <c r="N14" s="87"/>
      <c r="O14" s="87"/>
      <c r="P14" s="45"/>
      <c r="Q14" s="45"/>
    </row>
    <row r="15" spans="1:17" s="46" customFormat="1" ht="12.75">
      <c r="B15" s="57" t="s">
        <v>121</v>
      </c>
      <c r="C15" s="45"/>
      <c r="D15" s="96"/>
      <c r="E15" s="96"/>
      <c r="F15" s="96"/>
      <c r="G15" s="96"/>
      <c r="H15" s="96"/>
      <c r="I15" s="96"/>
      <c r="J15" s="96"/>
      <c r="K15" s="96"/>
      <c r="L15" s="96"/>
      <c r="M15" s="96"/>
      <c r="N15" s="96"/>
      <c r="O15" s="96"/>
      <c r="P15" s="45"/>
      <c r="Q15" s="45"/>
    </row>
    <row r="16" spans="1:17" s="46" customFormat="1" ht="12.75">
      <c r="A16" s="88"/>
      <c r="B16" s="97" t="s">
        <v>122</v>
      </c>
      <c r="C16" s="98"/>
      <c r="D16" s="91">
        <v>0.19399999999999998</v>
      </c>
      <c r="E16" s="91">
        <v>0.188</v>
      </c>
      <c r="F16" s="91">
        <v>0.17699999999999999</v>
      </c>
      <c r="G16" s="91">
        <v>0.17300000000000001</v>
      </c>
      <c r="H16" s="91">
        <v>0.17</v>
      </c>
      <c r="I16" s="91">
        <v>0.16699999999999998</v>
      </c>
      <c r="J16" s="91">
        <v>0.16399999999999998</v>
      </c>
      <c r="K16" s="91">
        <v>0.16200000000000001</v>
      </c>
      <c r="L16" s="91">
        <v>0.16500000000000001</v>
      </c>
      <c r="M16" s="91">
        <v>0.16399999999999998</v>
      </c>
      <c r="N16" s="91">
        <v>0.16300000000000001</v>
      </c>
      <c r="O16" s="91">
        <v>0.16200000000000001</v>
      </c>
      <c r="P16" s="91">
        <v>0.161</v>
      </c>
      <c r="Q16" s="91">
        <v>0.16399999999999998</v>
      </c>
    </row>
    <row r="17" spans="1:17" s="46" customFormat="1" ht="12.75">
      <c r="A17" s="88"/>
      <c r="B17" s="95" t="s">
        <v>123</v>
      </c>
      <c r="C17" s="99"/>
      <c r="D17" s="87">
        <v>0.08</v>
      </c>
      <c r="E17" s="87">
        <v>7.8E-2</v>
      </c>
      <c r="F17" s="87">
        <v>8.4000000000000005E-2</v>
      </c>
      <c r="G17" s="87">
        <v>8.3000000000000004E-2</v>
      </c>
      <c r="H17" s="87">
        <v>8.4000000000000005E-2</v>
      </c>
      <c r="I17" s="87">
        <v>8.4000000000000005E-2</v>
      </c>
      <c r="J17" s="87">
        <v>8.4000000000000005E-2</v>
      </c>
      <c r="K17" s="87">
        <v>8.3000000000000004E-2</v>
      </c>
      <c r="L17" s="87">
        <v>8.1000000000000003E-2</v>
      </c>
      <c r="M17" s="87">
        <v>7.9000000000000001E-2</v>
      </c>
      <c r="N17" s="87">
        <v>7.6999999999999999E-2</v>
      </c>
      <c r="O17" s="87">
        <v>7.4999999999999997E-2</v>
      </c>
      <c r="P17" s="87">
        <v>7.400000000000001E-2</v>
      </c>
      <c r="Q17" s="87">
        <v>7.400000000000001E-2</v>
      </c>
    </row>
    <row r="18" spans="1:17" s="46" customFormat="1" ht="12.75">
      <c r="A18" s="88"/>
      <c r="B18" s="95" t="s">
        <v>124</v>
      </c>
      <c r="C18" s="99"/>
      <c r="D18" s="87">
        <v>0.36799999999999999</v>
      </c>
      <c r="E18" s="87">
        <v>0.36599999999999999</v>
      </c>
      <c r="F18" s="87">
        <v>0.36499999999999999</v>
      </c>
      <c r="G18" s="87">
        <v>0.36299999999999999</v>
      </c>
      <c r="H18" s="87">
        <v>0.36</v>
      </c>
      <c r="I18" s="87">
        <v>0.35799999999999998</v>
      </c>
      <c r="J18" s="87">
        <v>0.35600000000000004</v>
      </c>
      <c r="K18" s="87">
        <v>0.35200000000000004</v>
      </c>
      <c r="L18" s="87">
        <v>0.34600000000000003</v>
      </c>
      <c r="M18" s="87">
        <v>0.34200000000000003</v>
      </c>
      <c r="N18" s="87">
        <v>0.33899999999999997</v>
      </c>
      <c r="O18" s="87">
        <v>0.33600000000000002</v>
      </c>
      <c r="P18" s="87">
        <v>0.33200000000000002</v>
      </c>
      <c r="Q18" s="87">
        <v>0.33100000000000002</v>
      </c>
    </row>
    <row r="19" spans="1:17" s="46" customFormat="1" ht="12.75">
      <c r="A19" s="88"/>
      <c r="B19" s="95" t="s">
        <v>125</v>
      </c>
      <c r="C19" s="99"/>
      <c r="D19" s="87">
        <v>0.20100000000000001</v>
      </c>
      <c r="E19" s="87">
        <v>0.20100000000000001</v>
      </c>
      <c r="F19" s="87">
        <v>0.188</v>
      </c>
      <c r="G19" s="87">
        <v>0.188</v>
      </c>
      <c r="H19" s="87">
        <v>0.18899999999999997</v>
      </c>
      <c r="I19" s="87">
        <v>0.191</v>
      </c>
      <c r="J19" s="87">
        <v>0.193</v>
      </c>
      <c r="K19" s="87">
        <v>0.19800000000000001</v>
      </c>
      <c r="L19" s="87">
        <v>0.20300000000000001</v>
      </c>
      <c r="M19" s="87">
        <v>0.20899999999999999</v>
      </c>
      <c r="N19" s="87">
        <v>0.214</v>
      </c>
      <c r="O19" s="87">
        <v>0.217</v>
      </c>
      <c r="P19" s="87">
        <v>0.221</v>
      </c>
      <c r="Q19" s="87">
        <v>0.22500000000000001</v>
      </c>
    </row>
    <row r="20" spans="1:17" s="46" customFormat="1" ht="12.75">
      <c r="A20" s="88"/>
      <c r="B20" s="100" t="s">
        <v>126</v>
      </c>
      <c r="C20" s="101"/>
      <c r="D20" s="94">
        <v>0.157</v>
      </c>
      <c r="E20" s="94">
        <v>0.16800000000000001</v>
      </c>
      <c r="F20" s="94">
        <v>0.187</v>
      </c>
      <c r="G20" s="94">
        <v>0.193</v>
      </c>
      <c r="H20" s="94">
        <v>0.19699999999999998</v>
      </c>
      <c r="I20" s="94">
        <v>0.2</v>
      </c>
      <c r="J20" s="94">
        <v>0.20300000000000001</v>
      </c>
      <c r="K20" s="94">
        <v>0.20499999999999999</v>
      </c>
      <c r="L20" s="94">
        <v>0.20399999999999999</v>
      </c>
      <c r="M20" s="94">
        <v>0.20600000000000002</v>
      </c>
      <c r="N20" s="94">
        <v>0.20800000000000002</v>
      </c>
      <c r="O20" s="94">
        <v>0.20899999999999999</v>
      </c>
      <c r="P20" s="94">
        <v>0.21199999999999999</v>
      </c>
      <c r="Q20" s="94">
        <v>0.20600000000000002</v>
      </c>
    </row>
    <row r="21" spans="1:17" s="46" customFormat="1" ht="12.75">
      <c r="A21" s="88"/>
      <c r="B21" s="95"/>
      <c r="C21" s="99"/>
      <c r="D21" s="87"/>
      <c r="E21" s="87"/>
      <c r="F21" s="87"/>
      <c r="G21" s="87"/>
      <c r="H21" s="87"/>
      <c r="I21" s="87"/>
      <c r="J21" s="87"/>
      <c r="K21" s="87"/>
      <c r="L21" s="87"/>
      <c r="M21" s="87"/>
      <c r="N21" s="87"/>
      <c r="O21" s="87"/>
      <c r="P21" s="45"/>
      <c r="Q21" s="45"/>
    </row>
    <row r="22" spans="1:17" s="46" customFormat="1" ht="12.75">
      <c r="B22" s="57" t="s">
        <v>127</v>
      </c>
      <c r="C22" s="42"/>
      <c r="D22" s="96"/>
      <c r="E22" s="96"/>
      <c r="F22" s="96"/>
      <c r="G22" s="96"/>
      <c r="H22" s="96"/>
      <c r="I22" s="96"/>
      <c r="J22" s="96"/>
      <c r="K22" s="96"/>
      <c r="L22" s="96"/>
      <c r="M22" s="96"/>
      <c r="N22" s="96"/>
      <c r="O22" s="96"/>
      <c r="P22" s="45"/>
      <c r="Q22" s="45"/>
    </row>
    <row r="23" spans="1:17" s="46" customFormat="1" ht="12.75">
      <c r="A23" s="88"/>
      <c r="B23" s="97" t="s">
        <v>128</v>
      </c>
      <c r="C23" s="98"/>
      <c r="D23" s="91">
        <v>0.44500000000000001</v>
      </c>
      <c r="E23" s="91">
        <v>0.44799999999999995</v>
      </c>
      <c r="F23" s="91">
        <v>0.44700000000000001</v>
      </c>
      <c r="G23" s="91">
        <v>0.45700000000000002</v>
      </c>
      <c r="H23" s="91">
        <v>0.46799999999999997</v>
      </c>
      <c r="I23" s="91">
        <v>0.47499999999999998</v>
      </c>
      <c r="J23" s="91">
        <v>0.47600000000000003</v>
      </c>
      <c r="K23" s="91">
        <v>0.48</v>
      </c>
      <c r="L23" s="91">
        <v>0.48899999999999999</v>
      </c>
      <c r="M23" s="91">
        <v>0.49200000000000005</v>
      </c>
      <c r="N23" s="91">
        <v>0.496</v>
      </c>
      <c r="O23" s="91">
        <v>0.498</v>
      </c>
      <c r="P23" s="91">
        <v>0.499</v>
      </c>
      <c r="Q23" s="91">
        <v>0.50600000000000001</v>
      </c>
    </row>
    <row r="24" spans="1:17" s="46" customFormat="1" ht="12.75">
      <c r="A24" s="88"/>
      <c r="B24" s="95" t="s">
        <v>129</v>
      </c>
      <c r="C24" s="99"/>
      <c r="D24" s="87">
        <v>0.04</v>
      </c>
      <c r="E24" s="87">
        <v>3.7999999999999999E-2</v>
      </c>
      <c r="F24" s="87">
        <v>5.5999999999999994E-2</v>
      </c>
      <c r="G24" s="87">
        <v>5.2000000000000005E-2</v>
      </c>
      <c r="H24" s="87">
        <v>4.4000000000000004E-2</v>
      </c>
      <c r="I24" s="87">
        <v>3.9E-2</v>
      </c>
      <c r="J24" s="87">
        <v>0.04</v>
      </c>
      <c r="K24" s="87">
        <v>3.6000000000000004E-2</v>
      </c>
      <c r="L24" s="87">
        <v>0.03</v>
      </c>
      <c r="M24" s="87">
        <v>2.7999999999999997E-2</v>
      </c>
      <c r="N24" s="87">
        <v>2.7000000000000003E-2</v>
      </c>
      <c r="O24" s="87">
        <v>2.6000000000000002E-2</v>
      </c>
      <c r="P24" s="87">
        <v>2.4E-2</v>
      </c>
      <c r="Q24" s="87">
        <v>2.2000000000000002E-2</v>
      </c>
    </row>
    <row r="25" spans="1:17" s="46" customFormat="1" ht="12.75">
      <c r="A25" s="88"/>
      <c r="B25" s="95" t="s">
        <v>130</v>
      </c>
      <c r="C25" s="99"/>
      <c r="D25" s="87">
        <v>0.51500000000000001</v>
      </c>
      <c r="E25" s="87">
        <v>0.51400000000000001</v>
      </c>
      <c r="F25" s="87">
        <v>0.497</v>
      </c>
      <c r="G25" s="87">
        <v>0.49099999999999999</v>
      </c>
      <c r="H25" s="87">
        <v>0.48899999999999999</v>
      </c>
      <c r="I25" s="87">
        <v>0.48599999999999999</v>
      </c>
      <c r="J25" s="87">
        <v>0.48399999999999999</v>
      </c>
      <c r="K25" s="87">
        <v>0.48299999999999998</v>
      </c>
      <c r="L25" s="87">
        <v>0.48099999999999998</v>
      </c>
      <c r="M25" s="87">
        <v>0.48</v>
      </c>
      <c r="N25" s="87">
        <v>0.47699999999999998</v>
      </c>
      <c r="O25" s="87">
        <v>0.47599999999999998</v>
      </c>
      <c r="P25" s="87">
        <v>0.47699999999999998</v>
      </c>
      <c r="Q25" s="87">
        <v>0.47199999999999998</v>
      </c>
    </row>
    <row r="26" spans="1:17" s="46" customFormat="1" ht="12.75" customHeight="1">
      <c r="A26" s="88"/>
      <c r="B26" s="102" t="s">
        <v>131</v>
      </c>
      <c r="C26" s="99"/>
      <c r="D26" s="87">
        <v>0.2</v>
      </c>
      <c r="E26" s="87">
        <v>0.19600000000000001</v>
      </c>
      <c r="F26" s="87">
        <v>0.17600000000000002</v>
      </c>
      <c r="G26" s="87">
        <v>0.16699999999999998</v>
      </c>
      <c r="H26" s="87">
        <v>0.16300000000000001</v>
      </c>
      <c r="I26" s="87">
        <v>0.16</v>
      </c>
      <c r="J26" s="87">
        <v>0.157</v>
      </c>
      <c r="K26" s="87">
        <v>0.155</v>
      </c>
      <c r="L26" s="87">
        <v>0.15</v>
      </c>
      <c r="M26" s="87">
        <v>0.15</v>
      </c>
      <c r="N26" s="87">
        <v>0.14800000000000002</v>
      </c>
      <c r="O26" s="87">
        <v>0.14699999999999999</v>
      </c>
      <c r="P26" s="87">
        <v>0.14699999999999999</v>
      </c>
      <c r="Q26" s="87">
        <v>0.14599999999999999</v>
      </c>
    </row>
    <row r="27" spans="1:17" s="46" customFormat="1" ht="12.75">
      <c r="A27" s="88"/>
      <c r="B27" s="103" t="s">
        <v>132</v>
      </c>
      <c r="C27" s="101"/>
      <c r="D27" s="94">
        <v>0.315</v>
      </c>
      <c r="E27" s="94">
        <v>0.318</v>
      </c>
      <c r="F27" s="94">
        <v>0.32100000000000001</v>
      </c>
      <c r="G27" s="94">
        <v>0.32400000000000001</v>
      </c>
      <c r="H27" s="94">
        <v>0.32600000000000001</v>
      </c>
      <c r="I27" s="94">
        <v>0.32600000000000001</v>
      </c>
      <c r="J27" s="94">
        <v>0.32700000000000001</v>
      </c>
      <c r="K27" s="94">
        <v>0.32799999999999996</v>
      </c>
      <c r="L27" s="94">
        <v>0.33100000000000002</v>
      </c>
      <c r="M27" s="94">
        <v>0.33</v>
      </c>
      <c r="N27" s="94">
        <v>0.32899999999999996</v>
      </c>
      <c r="O27" s="94">
        <v>0.32899999999999996</v>
      </c>
      <c r="P27" s="94">
        <v>0.33</v>
      </c>
      <c r="Q27" s="94">
        <v>0.32600000000000001</v>
      </c>
    </row>
    <row r="28" spans="1:17" s="46" customFormat="1" ht="12.75">
      <c r="A28" s="88"/>
      <c r="B28" s="95"/>
      <c r="C28" s="99"/>
      <c r="D28" s="87"/>
      <c r="E28" s="87"/>
      <c r="F28" s="87"/>
      <c r="G28" s="87"/>
      <c r="H28" s="87"/>
      <c r="I28" s="87"/>
      <c r="J28" s="87"/>
      <c r="K28" s="87"/>
      <c r="L28" s="87"/>
      <c r="M28" s="87"/>
      <c r="N28" s="87"/>
      <c r="O28" s="87"/>
      <c r="P28" s="45"/>
      <c r="Q28" s="45"/>
    </row>
    <row r="29" spans="1:17" s="46" customFormat="1" ht="12.75">
      <c r="B29" s="57" t="s">
        <v>133</v>
      </c>
      <c r="C29" s="45"/>
      <c r="D29" s="96"/>
      <c r="E29" s="96"/>
      <c r="F29" s="96"/>
      <c r="G29" s="96"/>
      <c r="H29" s="96"/>
      <c r="I29" s="96"/>
      <c r="J29" s="96"/>
      <c r="K29" s="96"/>
      <c r="L29" s="96"/>
      <c r="M29" s="96"/>
      <c r="N29" s="96"/>
      <c r="O29" s="96"/>
      <c r="P29" s="45"/>
      <c r="Q29" s="45"/>
    </row>
    <row r="30" spans="1:17" s="46" customFormat="1" ht="12.75">
      <c r="A30" s="88"/>
      <c r="B30" s="97" t="s">
        <v>134</v>
      </c>
      <c r="C30" s="90"/>
      <c r="D30" s="104">
        <v>0</v>
      </c>
      <c r="E30" s="104" t="s">
        <v>135</v>
      </c>
      <c r="F30" s="91">
        <v>0.81599999999999995</v>
      </c>
      <c r="G30" s="91">
        <v>0.81499999999999995</v>
      </c>
      <c r="H30" s="91">
        <v>0.81200000000000006</v>
      </c>
      <c r="I30" s="91">
        <v>0.80900000000000005</v>
      </c>
      <c r="J30" s="91">
        <v>0.80700000000000005</v>
      </c>
      <c r="K30" s="91">
        <v>0.80599999999999994</v>
      </c>
      <c r="L30" s="91">
        <v>0.81400000000000006</v>
      </c>
      <c r="M30" s="91">
        <v>0.80799999999999994</v>
      </c>
      <c r="N30" s="91">
        <v>0.80099999999999993</v>
      </c>
      <c r="O30" s="91">
        <v>0.79599999999999993</v>
      </c>
      <c r="P30" s="91">
        <v>0.78799999999999992</v>
      </c>
      <c r="Q30" s="91">
        <v>0.77400000000000002</v>
      </c>
    </row>
    <row r="31" spans="1:17" s="46" customFormat="1" ht="12.75">
      <c r="A31" s="88"/>
      <c r="B31" s="100" t="s">
        <v>136</v>
      </c>
      <c r="C31" s="101"/>
      <c r="D31" s="105">
        <v>0</v>
      </c>
      <c r="E31" s="105" t="s">
        <v>135</v>
      </c>
      <c r="F31" s="94">
        <v>0.184</v>
      </c>
      <c r="G31" s="94">
        <v>0.185</v>
      </c>
      <c r="H31" s="94">
        <v>0.188</v>
      </c>
      <c r="I31" s="94">
        <v>0.191</v>
      </c>
      <c r="J31" s="94">
        <v>0.193</v>
      </c>
      <c r="K31" s="94">
        <v>0.19399999999999998</v>
      </c>
      <c r="L31" s="94">
        <v>0.18600000000000003</v>
      </c>
      <c r="M31" s="94">
        <v>0.192</v>
      </c>
      <c r="N31" s="94">
        <v>0.19899999999999998</v>
      </c>
      <c r="O31" s="94">
        <v>0.20399999999999999</v>
      </c>
      <c r="P31" s="94">
        <v>0.21199999999999999</v>
      </c>
      <c r="Q31" s="94">
        <v>0.22600000000000001</v>
      </c>
    </row>
    <row r="32" spans="1:17" s="46" customFormat="1" ht="12.75">
      <c r="A32" s="88"/>
      <c r="B32" s="95"/>
      <c r="C32" s="99"/>
      <c r="D32" s="106"/>
      <c r="E32" s="87"/>
      <c r="F32" s="87"/>
      <c r="G32" s="87"/>
      <c r="H32" s="87"/>
      <c r="I32" s="87"/>
      <c r="J32" s="87"/>
      <c r="K32" s="87"/>
      <c r="L32" s="87"/>
      <c r="M32" s="87"/>
      <c r="N32" s="87"/>
      <c r="O32" s="87"/>
      <c r="P32" s="45"/>
      <c r="Q32" s="45"/>
    </row>
    <row r="33" spans="1:17" s="46" customFormat="1" ht="12.75">
      <c r="B33" s="57" t="s">
        <v>137</v>
      </c>
      <c r="C33" s="42"/>
      <c r="D33" s="107"/>
      <c r="E33" s="96"/>
      <c r="F33" s="96"/>
      <c r="G33" s="96"/>
      <c r="H33" s="96"/>
      <c r="I33" s="96"/>
      <c r="J33" s="96"/>
      <c r="K33" s="96"/>
      <c r="L33" s="96"/>
      <c r="M33" s="96"/>
      <c r="N33" s="96"/>
      <c r="O33" s="96"/>
      <c r="P33" s="45"/>
      <c r="Q33" s="45"/>
    </row>
    <row r="34" spans="1:17" s="46" customFormat="1" ht="12.75">
      <c r="A34" s="88"/>
      <c r="B34" s="97" t="s">
        <v>138</v>
      </c>
      <c r="C34" s="98"/>
      <c r="D34" s="104">
        <v>0</v>
      </c>
      <c r="E34" s="91">
        <v>0.16200000000000001</v>
      </c>
      <c r="F34" s="91">
        <v>0.17399999999999999</v>
      </c>
      <c r="G34" s="91">
        <v>0.183</v>
      </c>
      <c r="H34" s="91">
        <v>0.183</v>
      </c>
      <c r="I34" s="91">
        <v>0.188</v>
      </c>
      <c r="J34" s="91">
        <v>0.191</v>
      </c>
      <c r="K34" s="91">
        <v>0.19399999999999998</v>
      </c>
      <c r="L34" s="91">
        <v>0.19399999999999998</v>
      </c>
      <c r="M34" s="91">
        <v>0.19600000000000001</v>
      </c>
      <c r="N34" s="91">
        <v>0.19800000000000001</v>
      </c>
      <c r="O34" s="91">
        <v>0.2</v>
      </c>
      <c r="P34" s="91">
        <v>0.20399999999999999</v>
      </c>
      <c r="Q34" s="91">
        <v>0.20100000000000001</v>
      </c>
    </row>
    <row r="35" spans="1:17" s="46" customFormat="1" ht="12.75">
      <c r="A35" s="88"/>
      <c r="B35" s="95" t="s">
        <v>139</v>
      </c>
      <c r="C35" s="99"/>
      <c r="D35" s="106">
        <v>0</v>
      </c>
      <c r="E35" s="87">
        <v>6.8000000000000005E-2</v>
      </c>
      <c r="F35" s="87">
        <v>7.4999999999999997E-2</v>
      </c>
      <c r="G35" s="87">
        <v>7.6999999999999999E-2</v>
      </c>
      <c r="H35" s="87">
        <v>7.6999999999999999E-2</v>
      </c>
      <c r="I35" s="87">
        <v>7.8E-2</v>
      </c>
      <c r="J35" s="87">
        <v>7.8E-2</v>
      </c>
      <c r="K35" s="87">
        <v>7.8E-2</v>
      </c>
      <c r="L35" s="87">
        <v>8.1000000000000003E-2</v>
      </c>
      <c r="M35" s="87">
        <v>8.1000000000000003E-2</v>
      </c>
      <c r="N35" s="87">
        <v>0.08</v>
      </c>
      <c r="O35" s="87">
        <v>8.1000000000000003E-2</v>
      </c>
      <c r="P35" s="87">
        <v>8.1000000000000003E-2</v>
      </c>
      <c r="Q35" s="87">
        <v>7.9000000000000001E-2</v>
      </c>
    </row>
    <row r="36" spans="1:17" s="46" customFormat="1" ht="12.75">
      <c r="A36" s="88"/>
      <c r="B36" s="95" t="s">
        <v>140</v>
      </c>
      <c r="C36" s="86"/>
      <c r="D36" s="106">
        <v>0</v>
      </c>
      <c r="E36" s="87">
        <v>0.27300000000000002</v>
      </c>
      <c r="F36" s="87">
        <v>0.27899999999999997</v>
      </c>
      <c r="G36" s="87">
        <v>0.27800000000000002</v>
      </c>
      <c r="H36" s="87">
        <v>0.28300000000000003</v>
      </c>
      <c r="I36" s="87">
        <v>0.28499999999999998</v>
      </c>
      <c r="J36" s="87">
        <v>0.28899999999999998</v>
      </c>
      <c r="K36" s="87">
        <v>0.28899999999999998</v>
      </c>
      <c r="L36" s="87">
        <v>0.28800000000000003</v>
      </c>
      <c r="M36" s="87">
        <v>0.28899999999999998</v>
      </c>
      <c r="N36" s="87">
        <v>0.29100000000000004</v>
      </c>
      <c r="O36" s="87">
        <v>0.29199999999999998</v>
      </c>
      <c r="P36" s="87">
        <v>0.29199999999999998</v>
      </c>
      <c r="Q36" s="87">
        <v>0.28800000000000003</v>
      </c>
    </row>
    <row r="37" spans="1:17" s="46" customFormat="1" ht="12.75">
      <c r="A37" s="88"/>
      <c r="B37" s="95" t="s">
        <v>141</v>
      </c>
      <c r="C37" s="99"/>
      <c r="D37" s="106">
        <v>0</v>
      </c>
      <c r="E37" s="87">
        <v>0.17899999999999999</v>
      </c>
      <c r="F37" s="87">
        <v>0.17199999999999999</v>
      </c>
      <c r="G37" s="87">
        <v>0.16699999999999998</v>
      </c>
      <c r="H37" s="87">
        <v>0.16600000000000001</v>
      </c>
      <c r="I37" s="87">
        <v>0.16300000000000001</v>
      </c>
      <c r="J37" s="87">
        <v>0.161</v>
      </c>
      <c r="K37" s="87">
        <v>0.159</v>
      </c>
      <c r="L37" s="87">
        <v>0.159</v>
      </c>
      <c r="M37" s="87">
        <v>0.157</v>
      </c>
      <c r="N37" s="87">
        <v>0.157</v>
      </c>
      <c r="O37" s="87">
        <v>0.155</v>
      </c>
      <c r="P37" s="87">
        <v>0.153</v>
      </c>
      <c r="Q37" s="87">
        <v>0.153</v>
      </c>
    </row>
    <row r="38" spans="1:17" s="46" customFormat="1" ht="12.75">
      <c r="A38" s="88"/>
      <c r="B38" s="95" t="s">
        <v>142</v>
      </c>
      <c r="C38" s="99"/>
      <c r="D38" s="106">
        <v>0</v>
      </c>
      <c r="E38" s="87">
        <v>0.20499999999999999</v>
      </c>
      <c r="F38" s="87">
        <v>0.19500000000000001</v>
      </c>
      <c r="G38" s="87">
        <v>0.19</v>
      </c>
      <c r="H38" s="87">
        <v>0.18899999999999997</v>
      </c>
      <c r="I38" s="87">
        <v>0.184</v>
      </c>
      <c r="J38" s="87">
        <v>0.18</v>
      </c>
      <c r="K38" s="87">
        <v>0.17899999999999999</v>
      </c>
      <c r="L38" s="87">
        <v>0.17800000000000002</v>
      </c>
      <c r="M38" s="87">
        <v>0.17600000000000002</v>
      </c>
      <c r="N38" s="87">
        <v>0.17300000000000001</v>
      </c>
      <c r="O38" s="87">
        <v>0.17100000000000001</v>
      </c>
      <c r="P38" s="87">
        <v>0.17</v>
      </c>
      <c r="Q38" s="87">
        <v>0.17300000000000001</v>
      </c>
    </row>
    <row r="39" spans="1:17" s="46" customFormat="1" ht="12.75">
      <c r="A39" s="88"/>
      <c r="B39" s="95" t="s">
        <v>143</v>
      </c>
      <c r="C39" s="99"/>
      <c r="D39" s="106">
        <v>0</v>
      </c>
      <c r="E39" s="87">
        <v>9.3000000000000013E-2</v>
      </c>
      <c r="F39" s="87">
        <v>8.6999999999999994E-2</v>
      </c>
      <c r="G39" s="87">
        <v>8.4000000000000005E-2</v>
      </c>
      <c r="H39" s="87">
        <v>8.3000000000000004E-2</v>
      </c>
      <c r="I39" s="87">
        <v>8.199999999999999E-2</v>
      </c>
      <c r="J39" s="87">
        <v>8.199999999999999E-2</v>
      </c>
      <c r="K39" s="87">
        <v>7.9000000000000001E-2</v>
      </c>
      <c r="L39" s="87">
        <v>7.9000000000000001E-2</v>
      </c>
      <c r="M39" s="87">
        <v>7.6999999999999999E-2</v>
      </c>
      <c r="N39" s="87">
        <v>7.6999999999999999E-2</v>
      </c>
      <c r="O39" s="87">
        <v>7.5999999999999998E-2</v>
      </c>
      <c r="P39" s="87">
        <v>7.4999999999999997E-2</v>
      </c>
      <c r="Q39" s="87">
        <v>7.6999999999999999E-2</v>
      </c>
    </row>
    <row r="40" spans="1:17" s="46" customFormat="1" ht="12.75">
      <c r="A40" s="88"/>
      <c r="B40" s="100" t="s">
        <v>144</v>
      </c>
      <c r="C40" s="93"/>
      <c r="D40" s="105">
        <v>0</v>
      </c>
      <c r="E40" s="94">
        <v>1.9E-2</v>
      </c>
      <c r="F40" s="94">
        <v>1.9E-2</v>
      </c>
      <c r="G40" s="94">
        <v>1.9E-2</v>
      </c>
      <c r="H40" s="94">
        <v>1.9E-2</v>
      </c>
      <c r="I40" s="94">
        <v>0.02</v>
      </c>
      <c r="J40" s="94">
        <v>1.9E-2</v>
      </c>
      <c r="K40" s="94">
        <v>2.1000000000000001E-2</v>
      </c>
      <c r="L40" s="94">
        <v>2.1000000000000001E-2</v>
      </c>
      <c r="M40" s="94">
        <v>2.4E-2</v>
      </c>
      <c r="N40" s="94">
        <v>2.4E-2</v>
      </c>
      <c r="O40" s="94">
        <v>2.5000000000000001E-2</v>
      </c>
      <c r="P40" s="94">
        <v>2.5000000000000001E-2</v>
      </c>
      <c r="Q40" s="94">
        <v>2.7999999999999997E-2</v>
      </c>
    </row>
    <row r="41" spans="1:17" s="46" customFormat="1" ht="12.75">
      <c r="A41" s="88"/>
      <c r="B41" s="108"/>
      <c r="C41" s="109"/>
      <c r="D41" s="45"/>
      <c r="E41" s="45"/>
      <c r="F41" s="45"/>
      <c r="G41" s="45"/>
      <c r="H41" s="83"/>
      <c r="I41" s="45"/>
      <c r="J41" s="45"/>
      <c r="K41" s="45"/>
      <c r="L41" s="45"/>
      <c r="M41" s="45"/>
      <c r="N41" s="45"/>
      <c r="O41" s="45"/>
      <c r="P41" s="45"/>
      <c r="Q41" s="45"/>
    </row>
    <row r="42" spans="1:17" s="46" customFormat="1" ht="12.75" hidden="1">
      <c r="B42" s="45"/>
      <c r="C42" s="45"/>
      <c r="D42" s="45"/>
      <c r="E42" s="45"/>
      <c r="F42" s="45"/>
      <c r="G42" s="45"/>
      <c r="H42" s="45"/>
      <c r="I42" s="45"/>
      <c r="J42" s="45"/>
      <c r="K42" s="45"/>
      <c r="L42" s="45"/>
      <c r="M42" s="45"/>
      <c r="N42" s="45"/>
      <c r="O42" s="45"/>
      <c r="P42" s="45"/>
      <c r="Q42" s="45"/>
    </row>
    <row r="43" spans="1:17" s="46" customFormat="1" ht="12.75" hidden="1">
      <c r="B43" s="83"/>
      <c r="C43" s="45"/>
      <c r="D43" s="68" t="s">
        <v>145</v>
      </c>
      <c r="E43" s="68"/>
      <c r="F43" s="68"/>
      <c r="G43" s="68"/>
      <c r="H43" s="68"/>
      <c r="I43" s="68"/>
      <c r="J43" s="68"/>
      <c r="K43" s="68"/>
      <c r="L43" s="68"/>
      <c r="M43" s="68"/>
      <c r="N43" s="68"/>
      <c r="O43" s="68"/>
      <c r="P43" s="45"/>
      <c r="Q43" s="45"/>
    </row>
    <row r="44" spans="1:17" s="46" customFormat="1" ht="14.25" hidden="1">
      <c r="B44" s="82" t="s">
        <v>146</v>
      </c>
      <c r="C44" s="45"/>
      <c r="D44" s="48">
        <v>1995</v>
      </c>
      <c r="E44" s="48">
        <v>2000</v>
      </c>
      <c r="F44" s="48">
        <v>2005</v>
      </c>
      <c r="G44" s="48">
        <v>2006</v>
      </c>
      <c r="H44" s="48">
        <v>2007</v>
      </c>
      <c r="I44" s="48">
        <v>2008</v>
      </c>
      <c r="J44" s="48">
        <v>2009</v>
      </c>
      <c r="K44" s="48">
        <v>2010</v>
      </c>
      <c r="L44" s="48" t="s">
        <v>116</v>
      </c>
      <c r="M44" s="48" t="s">
        <v>147</v>
      </c>
      <c r="N44" s="48" t="s">
        <v>148</v>
      </c>
      <c r="O44" s="48" t="s">
        <v>149</v>
      </c>
      <c r="P44" s="45"/>
      <c r="Q44" s="45"/>
    </row>
    <row r="45" spans="1:17" s="46" customFormat="1" ht="12.75" hidden="1">
      <c r="B45" s="83"/>
      <c r="C45" s="45"/>
      <c r="D45" s="45"/>
      <c r="E45" s="45"/>
      <c r="F45" s="45"/>
      <c r="G45" s="45"/>
      <c r="H45" s="45"/>
      <c r="I45" s="45"/>
      <c r="J45" s="45"/>
      <c r="K45" s="45"/>
      <c r="L45" s="45"/>
      <c r="M45" s="45"/>
      <c r="N45" s="45"/>
      <c r="O45" s="45"/>
      <c r="P45" s="45"/>
      <c r="Q45" s="45"/>
    </row>
    <row r="46" spans="1:17" s="46" customFormat="1" ht="12.75" hidden="1">
      <c r="B46" s="78" t="s">
        <v>117</v>
      </c>
      <c r="C46" s="84"/>
      <c r="D46" s="110">
        <v>81893</v>
      </c>
      <c r="E46" s="110">
        <v>82473</v>
      </c>
      <c r="F46" s="110">
        <v>82676</v>
      </c>
      <c r="G46" s="110">
        <v>82618</v>
      </c>
      <c r="H46" s="110">
        <v>82375</v>
      </c>
      <c r="I46" s="110">
        <v>82334</v>
      </c>
      <c r="J46" s="110">
        <v>82048</v>
      </c>
      <c r="K46" s="110">
        <v>81779</v>
      </c>
      <c r="L46" s="110">
        <v>80211</v>
      </c>
      <c r="M46" s="110">
        <v>80366</v>
      </c>
      <c r="N46" s="110">
        <v>80508</v>
      </c>
      <c r="O46" s="110">
        <v>80802</v>
      </c>
      <c r="P46" s="45"/>
      <c r="Q46" s="45"/>
    </row>
    <row r="47" spans="1:17" s="46" customFormat="1" ht="12.75" hidden="1">
      <c r="B47" s="57"/>
      <c r="C47" s="86"/>
      <c r="D47" s="111"/>
      <c r="E47" s="111"/>
      <c r="F47" s="111"/>
      <c r="G47" s="111"/>
      <c r="H47" s="111"/>
      <c r="I47" s="111"/>
      <c r="J47" s="111"/>
      <c r="K47" s="111"/>
      <c r="L47" s="111"/>
      <c r="M47" s="111"/>
      <c r="N47" s="111"/>
      <c r="O47" s="111"/>
      <c r="P47" s="45"/>
      <c r="Q47" s="45"/>
    </row>
    <row r="48" spans="1:17" s="46" customFormat="1" ht="12.75" hidden="1">
      <c r="B48" s="57" t="s">
        <v>118</v>
      </c>
      <c r="C48" s="86"/>
      <c r="D48" s="111"/>
      <c r="E48" s="111"/>
      <c r="F48" s="111"/>
      <c r="G48" s="111"/>
      <c r="H48" s="111"/>
      <c r="I48" s="111"/>
      <c r="J48" s="111"/>
      <c r="K48" s="111"/>
      <c r="L48" s="111"/>
      <c r="M48" s="111"/>
      <c r="N48" s="111"/>
      <c r="O48" s="111"/>
      <c r="P48" s="45"/>
      <c r="Q48" s="45"/>
    </row>
    <row r="49" spans="2:17" s="46" customFormat="1" ht="12.75" hidden="1">
      <c r="B49" s="89" t="s">
        <v>119</v>
      </c>
      <c r="C49" s="90"/>
      <c r="D49" s="112">
        <v>39670</v>
      </c>
      <c r="E49" s="112">
        <v>40079</v>
      </c>
      <c r="F49" s="112">
        <v>40339</v>
      </c>
      <c r="G49" s="112">
        <v>40307</v>
      </c>
      <c r="H49" s="112">
        <v>40272</v>
      </c>
      <c r="I49" s="112">
        <v>40231</v>
      </c>
      <c r="J49" s="112">
        <v>40136</v>
      </c>
      <c r="K49" s="112">
        <v>40060</v>
      </c>
      <c r="L49" s="112">
        <v>39169</v>
      </c>
      <c r="M49" s="112">
        <v>39304</v>
      </c>
      <c r="N49" s="112">
        <v>39454</v>
      </c>
      <c r="O49" s="112">
        <v>39649</v>
      </c>
      <c r="P49" s="45"/>
      <c r="Q49" s="45"/>
    </row>
    <row r="50" spans="2:17" s="46" customFormat="1" ht="12.75" hidden="1">
      <c r="B50" s="92" t="s">
        <v>120</v>
      </c>
      <c r="C50" s="93"/>
      <c r="D50" s="113">
        <v>41900</v>
      </c>
      <c r="E50" s="113">
        <v>42079</v>
      </c>
      <c r="F50" s="113">
        <v>42128</v>
      </c>
      <c r="G50" s="113">
        <v>42063</v>
      </c>
      <c r="H50" s="113">
        <v>41988</v>
      </c>
      <c r="I50" s="113">
        <v>41904</v>
      </c>
      <c r="J50" s="113">
        <v>41768</v>
      </c>
      <c r="K50" s="113">
        <v>41656</v>
      </c>
      <c r="L50" s="113">
        <v>41080</v>
      </c>
      <c r="M50" s="113">
        <v>41108</v>
      </c>
      <c r="N50" s="113">
        <v>41158</v>
      </c>
      <c r="O50" s="113">
        <v>41245</v>
      </c>
      <c r="P50" s="45"/>
      <c r="Q50" s="45"/>
    </row>
    <row r="51" spans="2:17" s="46" customFormat="1" ht="12.75" hidden="1">
      <c r="B51" s="95"/>
      <c r="C51" s="58"/>
      <c r="D51" s="111"/>
      <c r="E51" s="111"/>
      <c r="F51" s="111"/>
      <c r="G51" s="111"/>
      <c r="H51" s="111"/>
      <c r="I51" s="111"/>
      <c r="J51" s="111"/>
      <c r="K51" s="111"/>
      <c r="L51" s="111"/>
      <c r="M51" s="111"/>
      <c r="N51" s="111"/>
      <c r="O51" s="111"/>
      <c r="P51" s="45"/>
      <c r="Q51" s="45"/>
    </row>
    <row r="52" spans="2:17" s="46" customFormat="1" ht="12.75" hidden="1">
      <c r="B52" s="57" t="s">
        <v>121</v>
      </c>
      <c r="C52" s="45"/>
      <c r="D52" s="114"/>
      <c r="E52" s="114"/>
      <c r="F52" s="114"/>
      <c r="G52" s="114"/>
      <c r="H52" s="114"/>
      <c r="I52" s="114"/>
      <c r="J52" s="114"/>
      <c r="K52" s="114"/>
      <c r="L52" s="114"/>
      <c r="M52" s="114"/>
      <c r="N52" s="114"/>
      <c r="O52" s="114"/>
      <c r="P52" s="45"/>
      <c r="Q52" s="45"/>
    </row>
    <row r="53" spans="2:17" s="46" customFormat="1" ht="12.75" hidden="1">
      <c r="B53" s="97" t="s">
        <v>150</v>
      </c>
      <c r="C53" s="98"/>
      <c r="D53" s="112">
        <v>13109</v>
      </c>
      <c r="E53" s="112">
        <v>12564</v>
      </c>
      <c r="F53" s="112">
        <v>11481</v>
      </c>
      <c r="G53" s="112">
        <v>11253</v>
      </c>
      <c r="H53" s="112">
        <v>11063</v>
      </c>
      <c r="I53" s="112">
        <v>10918</v>
      </c>
      <c r="J53" s="112">
        <v>10769</v>
      </c>
      <c r="K53" s="112">
        <v>10669</v>
      </c>
      <c r="L53" s="112">
        <v>10782</v>
      </c>
      <c r="M53" s="112">
        <v>10706</v>
      </c>
      <c r="N53" s="112">
        <v>10615</v>
      </c>
      <c r="O53" s="112">
        <v>10575</v>
      </c>
      <c r="P53" s="45"/>
      <c r="Q53" s="45"/>
    </row>
    <row r="54" spans="2:17" s="46" customFormat="1" ht="12.75" hidden="1">
      <c r="B54" s="95" t="s">
        <v>151</v>
      </c>
      <c r="C54" s="99"/>
      <c r="D54" s="111">
        <v>9086</v>
      </c>
      <c r="E54" s="111">
        <v>9110</v>
      </c>
      <c r="F54" s="111">
        <v>9837</v>
      </c>
      <c r="G54" s="111">
        <v>9746</v>
      </c>
      <c r="H54" s="111">
        <v>9684</v>
      </c>
      <c r="I54" s="111">
        <v>9533</v>
      </c>
      <c r="J54" s="111">
        <v>9385</v>
      </c>
      <c r="K54" s="111">
        <v>9177</v>
      </c>
      <c r="L54" s="111">
        <v>8793</v>
      </c>
      <c r="M54" s="111">
        <v>8683</v>
      </c>
      <c r="N54" s="111">
        <v>8591</v>
      </c>
      <c r="O54" s="111">
        <v>8501</v>
      </c>
      <c r="P54" s="45"/>
      <c r="Q54" s="45"/>
    </row>
    <row r="55" spans="2:17" s="46" customFormat="1" ht="12.75" hidden="1">
      <c r="B55" s="95" t="s">
        <v>124</v>
      </c>
      <c r="C55" s="99"/>
      <c r="D55" s="111">
        <v>29882</v>
      </c>
      <c r="E55" s="111">
        <v>29924</v>
      </c>
      <c r="F55" s="111">
        <v>29913</v>
      </c>
      <c r="G55" s="111">
        <v>29731</v>
      </c>
      <c r="H55" s="111">
        <v>29412</v>
      </c>
      <c r="I55" s="111">
        <v>29257</v>
      </c>
      <c r="J55" s="111">
        <v>28951</v>
      </c>
      <c r="K55" s="111">
        <v>28588</v>
      </c>
      <c r="L55" s="111">
        <v>27588</v>
      </c>
      <c r="M55" s="111">
        <v>27345</v>
      </c>
      <c r="N55" s="111">
        <v>27139</v>
      </c>
      <c r="O55" s="111">
        <v>26996</v>
      </c>
      <c r="P55" s="45"/>
      <c r="Q55" s="45"/>
    </row>
    <row r="56" spans="2:17" s="46" customFormat="1" ht="12.75" hidden="1">
      <c r="B56" s="95" t="s">
        <v>125</v>
      </c>
      <c r="C56" s="99"/>
      <c r="D56" s="111">
        <v>16321</v>
      </c>
      <c r="E56" s="111">
        <v>16399</v>
      </c>
      <c r="F56" s="111">
        <v>15381</v>
      </c>
      <c r="G56" s="111">
        <v>15382</v>
      </c>
      <c r="H56" s="111">
        <v>15453</v>
      </c>
      <c r="I56" s="111">
        <v>15602</v>
      </c>
      <c r="J56" s="111">
        <v>15767</v>
      </c>
      <c r="K56" s="111">
        <v>16137</v>
      </c>
      <c r="L56" s="111">
        <v>16237</v>
      </c>
      <c r="M56" s="111">
        <v>16711</v>
      </c>
      <c r="N56" s="111">
        <v>17118</v>
      </c>
      <c r="O56" s="111">
        <v>17473</v>
      </c>
      <c r="P56" s="45"/>
      <c r="Q56" s="45"/>
    </row>
    <row r="57" spans="2:17" s="46" customFormat="1" ht="12.75" hidden="1">
      <c r="B57" s="100" t="s">
        <v>126</v>
      </c>
      <c r="C57" s="101"/>
      <c r="D57" s="113">
        <v>13173</v>
      </c>
      <c r="E57" s="113">
        <v>14163</v>
      </c>
      <c r="F57" s="113">
        <v>15855</v>
      </c>
      <c r="G57" s="113">
        <v>16257</v>
      </c>
      <c r="H57" s="113">
        <v>16645</v>
      </c>
      <c r="I57" s="113">
        <v>16824</v>
      </c>
      <c r="J57" s="113">
        <v>17032</v>
      </c>
      <c r="K57" s="113">
        <v>17145</v>
      </c>
      <c r="L57" s="113">
        <v>16848</v>
      </c>
      <c r="M57" s="113">
        <v>16968</v>
      </c>
      <c r="N57" s="113">
        <v>17148</v>
      </c>
      <c r="O57" s="113">
        <v>17351</v>
      </c>
      <c r="P57" s="45"/>
      <c r="Q57" s="45"/>
    </row>
    <row r="58" spans="2:17" s="46" customFormat="1" ht="12.75" hidden="1">
      <c r="B58" s="95"/>
      <c r="C58" s="99"/>
      <c r="D58" s="111"/>
      <c r="E58" s="111"/>
      <c r="F58" s="111"/>
      <c r="G58" s="111"/>
      <c r="H58" s="111"/>
      <c r="I58" s="111"/>
      <c r="J58" s="111"/>
      <c r="K58" s="111"/>
      <c r="L58" s="111"/>
      <c r="M58" s="111"/>
      <c r="N58" s="111"/>
      <c r="O58" s="111"/>
      <c r="P58" s="45"/>
      <c r="Q58" s="45"/>
    </row>
    <row r="59" spans="2:17" s="46" customFormat="1" ht="12.75" hidden="1">
      <c r="B59" s="57" t="s">
        <v>127</v>
      </c>
      <c r="C59" s="42"/>
      <c r="D59" s="114"/>
      <c r="E59" s="114"/>
      <c r="F59" s="114"/>
      <c r="G59" s="114"/>
      <c r="H59" s="114"/>
      <c r="I59" s="114"/>
      <c r="J59" s="114"/>
      <c r="K59" s="114"/>
      <c r="L59" s="114"/>
      <c r="M59" s="114"/>
      <c r="N59" s="114"/>
      <c r="O59" s="114"/>
      <c r="P59" s="45"/>
      <c r="Q59" s="45"/>
    </row>
    <row r="60" spans="2:17" s="46" customFormat="1" ht="12.75" hidden="1">
      <c r="B60" s="97" t="s">
        <v>128</v>
      </c>
      <c r="C60" s="98"/>
      <c r="D60" s="112">
        <v>35727</v>
      </c>
      <c r="E60" s="112">
        <v>36232</v>
      </c>
      <c r="F60" s="112">
        <v>36047</v>
      </c>
      <c r="G60" s="112">
        <v>36801</v>
      </c>
      <c r="H60" s="112">
        <v>37568</v>
      </c>
      <c r="I60" s="112">
        <v>38091</v>
      </c>
      <c r="J60" s="112">
        <v>37994</v>
      </c>
      <c r="K60" s="112">
        <v>38270</v>
      </c>
      <c r="L60" s="112">
        <v>38170</v>
      </c>
      <c r="M60" s="112">
        <v>38398</v>
      </c>
      <c r="N60" s="112">
        <v>38722</v>
      </c>
      <c r="O60" s="112">
        <v>38976</v>
      </c>
      <c r="P60" s="45"/>
      <c r="Q60" s="45"/>
    </row>
    <row r="61" spans="2:17" s="46" customFormat="1" ht="12.75" hidden="1">
      <c r="B61" s="95" t="s">
        <v>129</v>
      </c>
      <c r="C61" s="99"/>
      <c r="D61" s="111">
        <v>4029</v>
      </c>
      <c r="E61" s="111">
        <v>3722</v>
      </c>
      <c r="F61" s="111">
        <v>4578</v>
      </c>
      <c r="G61" s="111">
        <v>4258</v>
      </c>
      <c r="H61" s="111">
        <v>3601</v>
      </c>
      <c r="I61" s="111">
        <v>3135</v>
      </c>
      <c r="J61" s="111">
        <v>3226</v>
      </c>
      <c r="K61" s="111">
        <v>2944</v>
      </c>
      <c r="L61" s="111">
        <v>2394</v>
      </c>
      <c r="M61" s="111">
        <v>2218</v>
      </c>
      <c r="N61" s="111">
        <v>2173</v>
      </c>
      <c r="O61" s="111">
        <v>2082</v>
      </c>
      <c r="P61" s="45"/>
      <c r="Q61" s="45"/>
    </row>
    <row r="62" spans="2:17" s="46" customFormat="1" ht="14.25" hidden="1">
      <c r="B62" s="95" t="s">
        <v>152</v>
      </c>
      <c r="C62" s="99"/>
      <c r="D62" s="111">
        <v>15532</v>
      </c>
      <c r="E62" s="111">
        <v>15483</v>
      </c>
      <c r="F62" s="111">
        <v>14504</v>
      </c>
      <c r="G62" s="111">
        <v>13798</v>
      </c>
      <c r="H62" s="111">
        <v>13380</v>
      </c>
      <c r="I62" s="111">
        <v>13166</v>
      </c>
      <c r="J62" s="111">
        <v>12883</v>
      </c>
      <c r="K62" s="111">
        <v>12687</v>
      </c>
      <c r="L62" s="111">
        <v>12055</v>
      </c>
      <c r="M62" s="111">
        <v>12124</v>
      </c>
      <c r="N62" s="111">
        <v>11952</v>
      </c>
      <c r="O62" s="111">
        <v>11912</v>
      </c>
      <c r="P62" s="45"/>
      <c r="Q62" s="45"/>
    </row>
    <row r="63" spans="2:17" s="46" customFormat="1" ht="12.75" hidden="1">
      <c r="B63" s="100" t="s">
        <v>153</v>
      </c>
      <c r="C63" s="101"/>
      <c r="D63" s="113">
        <v>26605</v>
      </c>
      <c r="E63" s="113">
        <v>27036</v>
      </c>
      <c r="F63" s="113">
        <v>27547</v>
      </c>
      <c r="G63" s="113">
        <v>27761</v>
      </c>
      <c r="H63" s="113">
        <v>27826</v>
      </c>
      <c r="I63" s="113">
        <v>27942</v>
      </c>
      <c r="J63" s="113">
        <v>27945</v>
      </c>
      <c r="K63" s="113">
        <v>27878</v>
      </c>
      <c r="L63" s="113">
        <v>27592</v>
      </c>
      <c r="M63" s="113">
        <v>27626</v>
      </c>
      <c r="N63" s="113">
        <v>27661</v>
      </c>
      <c r="O63" s="113">
        <v>27832</v>
      </c>
      <c r="P63" s="45"/>
      <c r="Q63" s="45"/>
    </row>
    <row r="64" spans="2:17" s="46" customFormat="1" ht="12.75" hidden="1">
      <c r="B64" s="95"/>
      <c r="C64" s="99"/>
      <c r="D64" s="111"/>
      <c r="E64" s="111"/>
      <c r="F64" s="111"/>
      <c r="G64" s="111"/>
      <c r="H64" s="111"/>
      <c r="I64" s="111"/>
      <c r="J64" s="111"/>
      <c r="K64" s="111"/>
      <c r="L64" s="111"/>
      <c r="M64" s="111"/>
      <c r="N64" s="111"/>
      <c r="O64" s="111"/>
      <c r="P64" s="45"/>
      <c r="Q64" s="45"/>
    </row>
    <row r="65" spans="2:17" s="46" customFormat="1" ht="14.25" hidden="1">
      <c r="B65" s="57" t="s">
        <v>154</v>
      </c>
      <c r="C65" s="45"/>
      <c r="D65" s="114"/>
      <c r="E65" s="114"/>
      <c r="F65" s="114"/>
      <c r="G65" s="114"/>
      <c r="H65" s="114"/>
      <c r="I65" s="114"/>
      <c r="J65" s="114"/>
      <c r="K65" s="114"/>
      <c r="L65" s="114"/>
      <c r="M65" s="114"/>
      <c r="N65" s="114"/>
      <c r="O65" s="114"/>
      <c r="P65" s="45"/>
      <c r="Q65" s="45"/>
    </row>
    <row r="66" spans="2:17" s="46" customFormat="1" ht="12.75" hidden="1">
      <c r="B66" s="97" t="s">
        <v>134</v>
      </c>
      <c r="C66" s="90"/>
      <c r="D66" s="112">
        <v>0</v>
      </c>
      <c r="E66" s="112">
        <v>0</v>
      </c>
      <c r="F66" s="112">
        <v>67132</v>
      </c>
      <c r="G66" s="112">
        <v>67226</v>
      </c>
      <c r="H66" s="112">
        <v>66895</v>
      </c>
      <c r="I66" s="112">
        <v>66569</v>
      </c>
      <c r="J66" s="112">
        <v>65876</v>
      </c>
      <c r="K66" s="112">
        <v>65985</v>
      </c>
      <c r="L66" s="112">
        <v>65396</v>
      </c>
      <c r="M66" s="112">
        <v>65083</v>
      </c>
      <c r="N66" s="112">
        <v>64074</v>
      </c>
      <c r="O66" s="112">
        <v>64511</v>
      </c>
      <c r="P66" s="45"/>
      <c r="Q66" s="45"/>
    </row>
    <row r="67" spans="2:17" s="46" customFormat="1" ht="12.75" hidden="1">
      <c r="B67" s="100" t="s">
        <v>136</v>
      </c>
      <c r="C67" s="101"/>
      <c r="D67" s="113">
        <v>0</v>
      </c>
      <c r="E67" s="113">
        <v>0</v>
      </c>
      <c r="F67" s="113">
        <v>15057</v>
      </c>
      <c r="G67" s="113">
        <v>15143</v>
      </c>
      <c r="H67" s="113">
        <v>15361</v>
      </c>
      <c r="I67" s="113">
        <v>15566</v>
      </c>
      <c r="J67" s="113">
        <v>15683</v>
      </c>
      <c r="K67" s="113">
        <v>15731</v>
      </c>
      <c r="L67" s="113">
        <v>14853</v>
      </c>
      <c r="M67" s="113">
        <v>15330</v>
      </c>
      <c r="N67" s="113">
        <v>15913</v>
      </c>
      <c r="O67" s="113">
        <v>16386</v>
      </c>
      <c r="P67" s="45"/>
      <c r="Q67" s="45"/>
    </row>
    <row r="68" spans="2:17" s="46" customFormat="1" ht="12.75" hidden="1">
      <c r="B68" s="95"/>
      <c r="C68" s="99"/>
      <c r="D68" s="111"/>
      <c r="E68" s="111"/>
      <c r="F68" s="111"/>
      <c r="G68" s="111"/>
      <c r="H68" s="111"/>
      <c r="I68" s="111"/>
      <c r="J68" s="111"/>
      <c r="K68" s="111"/>
      <c r="L68" s="111"/>
      <c r="M68" s="111"/>
      <c r="N68" s="111"/>
      <c r="O68" s="111"/>
      <c r="P68" s="45"/>
      <c r="Q68" s="45"/>
    </row>
    <row r="69" spans="2:17" s="46" customFormat="1" ht="14.25" hidden="1">
      <c r="B69" s="57" t="s">
        <v>155</v>
      </c>
      <c r="C69" s="42"/>
      <c r="D69" s="114"/>
      <c r="E69" s="114"/>
      <c r="F69" s="114"/>
      <c r="G69" s="114"/>
      <c r="H69" s="114"/>
      <c r="I69" s="114"/>
      <c r="J69" s="114"/>
      <c r="K69" s="114"/>
      <c r="L69" s="114"/>
      <c r="M69" s="114"/>
      <c r="N69" s="114"/>
      <c r="O69" s="114"/>
      <c r="P69" s="45"/>
      <c r="Q69" s="45"/>
    </row>
    <row r="70" spans="2:17" s="46" customFormat="1" ht="12.75" hidden="1">
      <c r="B70" s="97" t="s">
        <v>138</v>
      </c>
      <c r="C70" s="98"/>
      <c r="D70" s="112">
        <v>0</v>
      </c>
      <c r="E70" s="112">
        <v>13204</v>
      </c>
      <c r="F70" s="112">
        <v>14174</v>
      </c>
      <c r="G70" s="112">
        <v>14926</v>
      </c>
      <c r="H70" s="112">
        <v>14930</v>
      </c>
      <c r="I70" s="112">
        <v>15320</v>
      </c>
      <c r="J70" s="112">
        <v>15504</v>
      </c>
      <c r="K70" s="112">
        <v>15718</v>
      </c>
      <c r="L70" s="112">
        <v>15428</v>
      </c>
      <c r="M70" s="112">
        <v>15546</v>
      </c>
      <c r="N70" s="112">
        <v>15757</v>
      </c>
      <c r="O70" s="112">
        <v>15997</v>
      </c>
      <c r="P70" s="45"/>
      <c r="Q70" s="45"/>
    </row>
    <row r="71" spans="2:17" s="46" customFormat="1" ht="12.75" hidden="1">
      <c r="B71" s="95" t="s">
        <v>139</v>
      </c>
      <c r="C71" s="99"/>
      <c r="D71" s="111">
        <v>0</v>
      </c>
      <c r="E71" s="111">
        <v>4361</v>
      </c>
      <c r="F71" s="111">
        <v>4765</v>
      </c>
      <c r="G71" s="111">
        <v>4898</v>
      </c>
      <c r="H71" s="111">
        <v>4812</v>
      </c>
      <c r="I71" s="111">
        <v>4875</v>
      </c>
      <c r="J71" s="111">
        <v>4820</v>
      </c>
      <c r="K71" s="111">
        <v>4857</v>
      </c>
      <c r="L71" s="111">
        <v>4960</v>
      </c>
      <c r="M71" s="111">
        <v>4993</v>
      </c>
      <c r="N71" s="111">
        <v>4959</v>
      </c>
      <c r="O71" s="111">
        <v>5014</v>
      </c>
      <c r="P71" s="45"/>
      <c r="Q71" s="45"/>
    </row>
    <row r="72" spans="2:17" s="46" customFormat="1" ht="12.75" hidden="1">
      <c r="B72" s="95" t="s">
        <v>140</v>
      </c>
      <c r="C72" s="86"/>
      <c r="D72" s="111">
        <v>0</v>
      </c>
      <c r="E72" s="111">
        <v>22206</v>
      </c>
      <c r="F72" s="111">
        <v>22752</v>
      </c>
      <c r="G72" s="111">
        <v>22716</v>
      </c>
      <c r="H72" s="111">
        <v>23032</v>
      </c>
      <c r="I72" s="111">
        <v>23185</v>
      </c>
      <c r="J72" s="111">
        <v>23429</v>
      </c>
      <c r="K72" s="111">
        <v>23397</v>
      </c>
      <c r="L72" s="111">
        <v>22879</v>
      </c>
      <c r="M72" s="111">
        <v>22986</v>
      </c>
      <c r="N72" s="111">
        <v>23215</v>
      </c>
      <c r="O72" s="111">
        <v>23369</v>
      </c>
      <c r="P72" s="45"/>
      <c r="Q72" s="45"/>
    </row>
    <row r="73" spans="2:17" s="46" customFormat="1" ht="12.75" hidden="1">
      <c r="B73" s="95" t="s">
        <v>141</v>
      </c>
      <c r="C73" s="99"/>
      <c r="D73" s="111">
        <v>0</v>
      </c>
      <c r="E73" s="111">
        <v>14601</v>
      </c>
      <c r="F73" s="111">
        <v>14055</v>
      </c>
      <c r="G73" s="111">
        <v>13677</v>
      </c>
      <c r="H73" s="111">
        <v>13572</v>
      </c>
      <c r="I73" s="111">
        <v>13323</v>
      </c>
      <c r="J73" s="111">
        <v>13071</v>
      </c>
      <c r="K73" s="111">
        <v>12864</v>
      </c>
      <c r="L73" s="111">
        <v>12618</v>
      </c>
      <c r="M73" s="111">
        <v>12510</v>
      </c>
      <c r="N73" s="111">
        <v>12540</v>
      </c>
      <c r="O73" s="111">
        <v>12411</v>
      </c>
      <c r="P73" s="45"/>
      <c r="Q73" s="45"/>
    </row>
    <row r="74" spans="2:17" s="46" customFormat="1" ht="12.75" hidden="1">
      <c r="B74" s="95" t="s">
        <v>142</v>
      </c>
      <c r="C74" s="99"/>
      <c r="D74" s="111">
        <v>0</v>
      </c>
      <c r="E74" s="111">
        <v>16736</v>
      </c>
      <c r="F74" s="111">
        <v>15936</v>
      </c>
      <c r="G74" s="111">
        <v>15528</v>
      </c>
      <c r="H74" s="111">
        <v>15384</v>
      </c>
      <c r="I74" s="111">
        <v>14972</v>
      </c>
      <c r="J74" s="111">
        <v>14664</v>
      </c>
      <c r="K74" s="111">
        <v>14484</v>
      </c>
      <c r="L74" s="111">
        <v>14172</v>
      </c>
      <c r="M74" s="111">
        <v>14024</v>
      </c>
      <c r="N74" s="111">
        <v>13816</v>
      </c>
      <c r="O74" s="111">
        <v>13732</v>
      </c>
      <c r="P74" s="45"/>
      <c r="Q74" s="45"/>
    </row>
    <row r="75" spans="2:17" s="46" customFormat="1" ht="12.75" hidden="1">
      <c r="B75" s="95" t="s">
        <v>143</v>
      </c>
      <c r="C75" s="99"/>
      <c r="D75" s="111">
        <v>0</v>
      </c>
      <c r="E75" s="111">
        <v>9834</v>
      </c>
      <c r="F75" s="111">
        <v>9447</v>
      </c>
      <c r="G75" s="111">
        <v>9287</v>
      </c>
      <c r="H75" s="111">
        <v>9105</v>
      </c>
      <c r="I75" s="111">
        <v>9059</v>
      </c>
      <c r="J75" s="111">
        <v>9005</v>
      </c>
      <c r="K75" s="111">
        <v>8735</v>
      </c>
      <c r="L75" s="111">
        <v>8508</v>
      </c>
      <c r="M75" s="111">
        <v>8388</v>
      </c>
      <c r="N75" s="111">
        <v>8330</v>
      </c>
      <c r="O75" s="111">
        <v>8305</v>
      </c>
      <c r="P75" s="45"/>
      <c r="Q75" s="45"/>
    </row>
    <row r="76" spans="2:17" s="46" customFormat="1" ht="12.75" hidden="1">
      <c r="B76" s="100" t="s">
        <v>144</v>
      </c>
      <c r="C76" s="93"/>
      <c r="D76" s="113">
        <v>0</v>
      </c>
      <c r="E76" s="113">
        <v>1531</v>
      </c>
      <c r="F76" s="113">
        <v>1547</v>
      </c>
      <c r="G76" s="113">
        <v>1586</v>
      </c>
      <c r="H76" s="113">
        <v>1540</v>
      </c>
      <c r="I76" s="113">
        <v>1600</v>
      </c>
      <c r="J76" s="113">
        <v>1555</v>
      </c>
      <c r="K76" s="113">
        <v>1724</v>
      </c>
      <c r="L76" s="113">
        <v>1646</v>
      </c>
      <c r="M76" s="113">
        <v>1919</v>
      </c>
      <c r="N76" s="113">
        <v>1891</v>
      </c>
      <c r="O76" s="113">
        <v>1974</v>
      </c>
      <c r="P76" s="45"/>
      <c r="Q76" s="45"/>
    </row>
    <row r="77" spans="2:17" s="46" customFormat="1" ht="12.75" hidden="1">
      <c r="B77" s="83"/>
      <c r="C77" s="45"/>
      <c r="D77" s="45"/>
      <c r="E77" s="45"/>
      <c r="F77" s="45"/>
      <c r="G77" s="45"/>
      <c r="H77" s="45"/>
      <c r="I77" s="45"/>
      <c r="J77" s="45"/>
      <c r="K77" s="45"/>
      <c r="L77" s="45"/>
      <c r="M77" s="45"/>
      <c r="N77" s="45"/>
      <c r="O77" s="45"/>
      <c r="P77" s="45"/>
      <c r="Q77" s="45"/>
    </row>
    <row r="78" spans="2:17" s="46" customFormat="1" ht="12.75">
      <c r="B78" s="45" t="s">
        <v>156</v>
      </c>
      <c r="C78" s="45"/>
      <c r="D78" s="45"/>
      <c r="E78" s="45"/>
      <c r="F78" s="45"/>
      <c r="G78" s="45"/>
      <c r="H78" s="45"/>
      <c r="I78" s="45"/>
      <c r="J78" s="45"/>
      <c r="K78" s="45"/>
      <c r="L78" s="45"/>
      <c r="M78" s="45"/>
      <c r="N78" s="45"/>
      <c r="O78" s="45"/>
      <c r="P78" s="45"/>
      <c r="Q78" s="45"/>
    </row>
    <row r="79" spans="2:17" s="46" customFormat="1" ht="13.5" customHeight="1">
      <c r="B79" s="115" t="s">
        <v>157</v>
      </c>
      <c r="C79" s="115"/>
      <c r="D79" s="115"/>
      <c r="E79" s="115"/>
      <c r="F79" s="115"/>
      <c r="G79" s="115"/>
      <c r="H79" s="115"/>
      <c r="I79" s="115"/>
      <c r="J79" s="115"/>
      <c r="K79" s="115"/>
      <c r="L79" s="115"/>
      <c r="M79" s="115"/>
      <c r="N79" s="115"/>
      <c r="O79" s="115"/>
      <c r="P79" s="115"/>
    </row>
    <row r="80" spans="2:17" s="46" customFormat="1" ht="12.75"/>
    <row r="81" spans="2:17" s="46" customFormat="1" ht="12.75">
      <c r="B81" s="45" t="s">
        <v>158</v>
      </c>
    </row>
    <row r="82" spans="2:17" s="46" customFormat="1" ht="12.75">
      <c r="C82" s="45"/>
      <c r="D82" s="45"/>
      <c r="E82" s="45"/>
      <c r="F82" s="45"/>
      <c r="G82" s="45"/>
      <c r="H82" s="45"/>
      <c r="I82" s="45"/>
      <c r="J82" s="45"/>
      <c r="K82" s="45"/>
      <c r="L82" s="45"/>
      <c r="M82" s="45"/>
      <c r="N82" s="45"/>
      <c r="O82" s="45"/>
      <c r="P82" s="45"/>
      <c r="Q82" s="45"/>
    </row>
    <row r="83" spans="2:17" s="46" customFormat="1" ht="12.75" customHeight="1">
      <c r="B83" s="45"/>
      <c r="C83" s="116"/>
      <c r="D83" s="116"/>
      <c r="E83" s="116"/>
      <c r="F83" s="116"/>
      <c r="G83" s="116"/>
      <c r="H83" s="116"/>
      <c r="I83" s="116"/>
      <c r="J83" s="116"/>
      <c r="K83" s="116"/>
      <c r="L83" s="116"/>
      <c r="M83" s="116"/>
      <c r="N83" s="116"/>
      <c r="O83" s="116"/>
      <c r="P83" s="116"/>
      <c r="Q83" s="116"/>
    </row>
    <row r="84" spans="2:17" s="46" customFormat="1" ht="12.75" customHeight="1">
      <c r="B84" s="116"/>
      <c r="C84" s="116"/>
      <c r="D84" s="116"/>
      <c r="E84" s="116"/>
      <c r="F84" s="116"/>
      <c r="G84" s="116"/>
      <c r="H84" s="116"/>
      <c r="I84" s="116"/>
      <c r="J84" s="116"/>
      <c r="K84" s="116"/>
      <c r="L84" s="116"/>
      <c r="M84" s="116"/>
      <c r="N84" s="116"/>
      <c r="O84" s="116"/>
      <c r="P84" s="45"/>
      <c r="Q84" s="45"/>
    </row>
    <row r="85" spans="2:17" s="46" customFormat="1" ht="12.75">
      <c r="B85" s="116"/>
      <c r="C85" s="45"/>
      <c r="D85" s="45"/>
      <c r="E85" s="45"/>
      <c r="F85" s="45"/>
      <c r="G85" s="45"/>
      <c r="H85" s="45"/>
      <c r="I85" s="45"/>
      <c r="J85" s="45"/>
      <c r="K85" s="45"/>
      <c r="L85" s="45"/>
      <c r="M85" s="45"/>
      <c r="N85" s="45"/>
      <c r="O85" s="45"/>
      <c r="P85" s="45"/>
      <c r="Q85" s="45"/>
    </row>
    <row r="86" spans="2:17" s="46" customFormat="1" ht="12.75">
      <c r="B86" s="45"/>
    </row>
    <row r="87" spans="2:17" s="46" customFormat="1" ht="12.75">
      <c r="B87" s="117"/>
    </row>
    <row r="88" spans="2:17" s="46" customFormat="1" ht="12.75">
      <c r="B88" s="118"/>
    </row>
    <row r="89" spans="2:17" s="46" customFormat="1" ht="12.75">
      <c r="B89" s="118"/>
    </row>
    <row r="90" spans="2:17" s="46" customFormat="1" ht="12.75">
      <c r="B90" s="118"/>
    </row>
    <row r="91" spans="2:17" s="46" customFormat="1" ht="12.75">
      <c r="B91" s="118"/>
    </row>
    <row r="92" spans="2:17" s="46" customFormat="1" ht="12.75">
      <c r="B92" s="118"/>
    </row>
    <row r="93" spans="2:17" s="46" customFormat="1" ht="12.75">
      <c r="B93" s="118"/>
    </row>
    <row r="94" spans="2:17" s="46" customFormat="1" ht="12.75">
      <c r="B94" s="118"/>
    </row>
    <row r="95" spans="2:17" s="46" customFormat="1" ht="12.75">
      <c r="B95" s="118"/>
    </row>
    <row r="96" spans="2:17" s="46" customFormat="1" ht="12.75">
      <c r="B96" s="118"/>
    </row>
    <row r="97" spans="2:2" s="46" customFormat="1" ht="12.75">
      <c r="B97" s="118"/>
    </row>
    <row r="98" spans="2:2" s="46" customFormat="1" ht="12.75">
      <c r="B98" s="118"/>
    </row>
    <row r="99" spans="2:2" s="46" customFormat="1" ht="12.75">
      <c r="B99" s="118"/>
    </row>
    <row r="100" spans="2:2" s="46" customFormat="1" ht="12.75">
      <c r="B100" s="118"/>
    </row>
    <row r="101" spans="2:2" s="46" customFormat="1" ht="12.75">
      <c r="B101" s="118"/>
    </row>
    <row r="102" spans="2:2" s="46" customFormat="1" ht="12.75">
      <c r="B102" s="118"/>
    </row>
    <row r="103" spans="2:2" s="46" customFormat="1" ht="12.75">
      <c r="B103" s="118"/>
    </row>
    <row r="104" spans="2:2" s="46" customFormat="1" ht="12.75">
      <c r="B104" s="118"/>
    </row>
    <row r="105" spans="2:2" s="46" customFormat="1" ht="12.75">
      <c r="B105" s="118"/>
    </row>
    <row r="106" spans="2:2" s="46" customFormat="1" ht="12.75">
      <c r="B106" s="118"/>
    </row>
    <row r="107" spans="2:2" s="46" customFormat="1" ht="12.75">
      <c r="B107" s="118"/>
    </row>
    <row r="108" spans="2:2" s="46" customFormat="1" ht="12.75">
      <c r="B108" s="118"/>
    </row>
    <row r="109" spans="2:2" s="46" customFormat="1" ht="12.75">
      <c r="B109" s="118"/>
    </row>
    <row r="110" spans="2:2" s="46" customFormat="1" ht="12.75">
      <c r="B110" s="118"/>
    </row>
    <row r="111" spans="2:2" s="46" customFormat="1" ht="12.75">
      <c r="B111" s="118"/>
    </row>
    <row r="112" spans="2:2" s="46" customFormat="1" ht="12.75">
      <c r="B112" s="118"/>
    </row>
    <row r="113" spans="2:2" s="46" customFormat="1" ht="12.75">
      <c r="B113" s="118"/>
    </row>
    <row r="114" spans="2:2" s="46" customFormat="1" ht="12.75">
      <c r="B114" s="118"/>
    </row>
    <row r="115" spans="2:2" s="46" customFormat="1" ht="12.75">
      <c r="B115" s="118"/>
    </row>
    <row r="116" spans="2:2" s="46" customFormat="1" ht="12.75">
      <c r="B116" s="118"/>
    </row>
    <row r="117" spans="2:2" s="46" customFormat="1" ht="12.75">
      <c r="B117" s="118"/>
    </row>
    <row r="118" spans="2:2" s="46" customFormat="1" ht="12.75">
      <c r="B118" s="118"/>
    </row>
    <row r="119" spans="2:2" s="46" customFormat="1" ht="12.75">
      <c r="B119" s="118"/>
    </row>
    <row r="120" spans="2:2" s="46" customFormat="1" ht="12.75">
      <c r="B120" s="118"/>
    </row>
    <row r="121" spans="2:2" s="46" customFormat="1" ht="12.75">
      <c r="B121" s="118"/>
    </row>
    <row r="122" spans="2:2" s="46" customFormat="1" ht="12.75">
      <c r="B122" s="118"/>
    </row>
    <row r="123" spans="2:2" s="46" customFormat="1" ht="12.75">
      <c r="B123" s="118"/>
    </row>
    <row r="124" spans="2:2" s="46" customFormat="1" ht="12.75">
      <c r="B124" s="118"/>
    </row>
    <row r="125" spans="2:2" s="46" customFormat="1" ht="12.75">
      <c r="B125" s="118"/>
    </row>
    <row r="126" spans="2:2" s="46" customFormat="1" ht="12.75">
      <c r="B126" s="118"/>
    </row>
    <row r="127" spans="2:2" s="46" customFormat="1" ht="12.75">
      <c r="B127" s="118"/>
    </row>
    <row r="128" spans="2:2" s="46" customFormat="1" ht="12.75">
      <c r="B128" s="118"/>
    </row>
    <row r="129" spans="2:2" s="46" customFormat="1" ht="12.75">
      <c r="B129" s="118"/>
    </row>
    <row r="130" spans="2:2" s="46" customFormat="1" ht="12.75">
      <c r="B130" s="118"/>
    </row>
    <row r="131" spans="2:2" s="46" customFormat="1" ht="12.75">
      <c r="B131" s="118"/>
    </row>
    <row r="132" spans="2:2" s="46" customFormat="1" ht="12.75">
      <c r="B132" s="118"/>
    </row>
    <row r="133" spans="2:2" s="46" customFormat="1" ht="12.75">
      <c r="B133" s="118"/>
    </row>
    <row r="134" spans="2:2" s="46" customFormat="1" ht="12.75">
      <c r="B134" s="118"/>
    </row>
    <row r="135" spans="2:2" s="46" customFormat="1" ht="12.75">
      <c r="B135" s="118"/>
    </row>
    <row r="136" spans="2:2" s="46" customFormat="1" ht="12.75">
      <c r="B136" s="118"/>
    </row>
    <row r="137" spans="2:2" s="46" customFormat="1" ht="12.75">
      <c r="B137" s="118"/>
    </row>
    <row r="138" spans="2:2" s="46" customFormat="1" ht="12.75">
      <c r="B138" s="118"/>
    </row>
    <row r="139" spans="2:2" s="46" customFormat="1" ht="12.75">
      <c r="B139" s="118"/>
    </row>
    <row r="140" spans="2:2" s="46" customFormat="1" ht="12.75">
      <c r="B140" s="118"/>
    </row>
    <row r="141" spans="2:2" s="46" customFormat="1" ht="12.75">
      <c r="B141" s="118"/>
    </row>
    <row r="142" spans="2:2" s="46" customFormat="1" ht="12.75">
      <c r="B142" s="118"/>
    </row>
    <row r="143" spans="2:2" s="46" customFormat="1" ht="12.75">
      <c r="B143" s="118"/>
    </row>
    <row r="144" spans="2:2" s="46" customFormat="1" ht="12.75">
      <c r="B144" s="118"/>
    </row>
    <row r="145" spans="2:2" s="46" customFormat="1" ht="12.75">
      <c r="B145" s="118"/>
    </row>
    <row r="146" spans="2:2" s="46" customFormat="1" ht="12.75">
      <c r="B146" s="118"/>
    </row>
    <row r="147" spans="2:2" s="46" customFormat="1" ht="12.75">
      <c r="B147" s="118"/>
    </row>
    <row r="148" spans="2:2" s="46" customFormat="1" ht="12.75">
      <c r="B148" s="118"/>
    </row>
    <row r="149" spans="2:2" s="46" customFormat="1" ht="12.75">
      <c r="B149" s="118"/>
    </row>
    <row r="150" spans="2:2" s="46" customFormat="1" ht="12.75">
      <c r="B150" s="118"/>
    </row>
    <row r="151" spans="2:2" s="46" customFormat="1" ht="12.75">
      <c r="B151" s="118"/>
    </row>
    <row r="152" spans="2:2" s="46" customFormat="1" ht="12.75">
      <c r="B152" s="118"/>
    </row>
    <row r="153" spans="2:2" s="46" customFormat="1" ht="12.75">
      <c r="B153" s="118"/>
    </row>
    <row r="154" spans="2:2" s="46" customFormat="1" ht="12.75">
      <c r="B154" s="118"/>
    </row>
    <row r="155" spans="2:2" s="46" customFormat="1" ht="12.75">
      <c r="B155" s="118"/>
    </row>
    <row r="156" spans="2:2" s="46" customFormat="1" ht="12.75">
      <c r="B156" s="118"/>
    </row>
    <row r="157" spans="2:2" s="46" customFormat="1" ht="12.75">
      <c r="B157" s="118"/>
    </row>
    <row r="158" spans="2:2" s="46" customFormat="1" ht="12.75">
      <c r="B158" s="118"/>
    </row>
    <row r="159" spans="2:2" s="46" customFormat="1" ht="12.75">
      <c r="B159" s="118"/>
    </row>
    <row r="160" spans="2:2" s="46" customFormat="1" ht="12.75">
      <c r="B160" s="118"/>
    </row>
    <row r="161" spans="2:2" s="46" customFormat="1" ht="12.75">
      <c r="B161" s="118"/>
    </row>
    <row r="162" spans="2:2" s="46" customFormat="1" ht="12.75">
      <c r="B162" s="118"/>
    </row>
    <row r="163" spans="2:2" s="46" customFormat="1" ht="12.75">
      <c r="B163" s="118"/>
    </row>
    <row r="164" spans="2:2" s="46" customFormat="1" ht="12.75">
      <c r="B164" s="118"/>
    </row>
    <row r="165" spans="2:2" s="46" customFormat="1" ht="12.75">
      <c r="B165" s="118"/>
    </row>
    <row r="166" spans="2:2" s="46" customFormat="1" ht="12.75">
      <c r="B166" s="118"/>
    </row>
    <row r="167" spans="2:2" s="46" customFormat="1" ht="12.75">
      <c r="B167" s="118"/>
    </row>
    <row r="168" spans="2:2" s="46" customFormat="1" ht="12.75">
      <c r="B168" s="118"/>
    </row>
    <row r="169" spans="2:2" s="46" customFormat="1" ht="12.75">
      <c r="B169" s="118"/>
    </row>
    <row r="170" spans="2:2" s="46" customFormat="1" ht="12.75">
      <c r="B170" s="118"/>
    </row>
    <row r="171" spans="2:2" s="46" customFormat="1" ht="12.75">
      <c r="B171" s="118"/>
    </row>
    <row r="172" spans="2:2" s="46" customFormat="1" ht="12.75">
      <c r="B172" s="118"/>
    </row>
    <row r="173" spans="2:2" s="46" customFormat="1" ht="12.75">
      <c r="B173" s="118"/>
    </row>
    <row r="174" spans="2:2" s="46" customFormat="1" ht="12.75">
      <c r="B174" s="118"/>
    </row>
    <row r="175" spans="2:2" s="46" customFormat="1" ht="12.75">
      <c r="B175" s="118"/>
    </row>
    <row r="176" spans="2:2" s="46" customFormat="1" ht="12.75">
      <c r="B176" s="118"/>
    </row>
    <row r="177" spans="2:2" s="46" customFormat="1" ht="12.75">
      <c r="B177" s="118"/>
    </row>
    <row r="178" spans="2:2" s="46" customFormat="1" ht="12.75">
      <c r="B178" s="118"/>
    </row>
    <row r="179" spans="2:2" s="46" customFormat="1" ht="12.75">
      <c r="B179" s="118"/>
    </row>
    <row r="180" spans="2:2" s="46" customFormat="1" ht="12.75">
      <c r="B180" s="118"/>
    </row>
    <row r="181" spans="2:2" s="46" customFormat="1" ht="12.75">
      <c r="B181" s="118"/>
    </row>
    <row r="182" spans="2:2" s="46" customFormat="1" ht="12.75">
      <c r="B182" s="118"/>
    </row>
    <row r="183" spans="2:2" s="46" customFormat="1" ht="12.75">
      <c r="B183" s="118"/>
    </row>
    <row r="184" spans="2:2" s="46" customFormat="1" ht="12.75">
      <c r="B184" s="118"/>
    </row>
    <row r="185" spans="2:2" s="46" customFormat="1" ht="12.75">
      <c r="B185" s="118"/>
    </row>
    <row r="186" spans="2:2" s="46" customFormat="1" ht="12.75">
      <c r="B186" s="118"/>
    </row>
    <row r="187" spans="2:2" s="46" customFormat="1" ht="12.75">
      <c r="B187" s="118"/>
    </row>
    <row r="188" spans="2:2" s="46" customFormat="1" ht="12.75">
      <c r="B188" s="118"/>
    </row>
    <row r="189" spans="2:2" s="46" customFormat="1" ht="12.75">
      <c r="B189" s="118"/>
    </row>
    <row r="190" spans="2:2" s="46" customFormat="1" ht="12.75">
      <c r="B190" s="118"/>
    </row>
    <row r="191" spans="2:2" s="46" customFormat="1" ht="12.75">
      <c r="B191" s="118"/>
    </row>
    <row r="192" spans="2:2" s="46" customFormat="1" ht="12.75">
      <c r="B192" s="118"/>
    </row>
    <row r="193" spans="2:2" s="46" customFormat="1" ht="12.75">
      <c r="B193" s="118"/>
    </row>
    <row r="194" spans="2:2" s="46" customFormat="1" ht="12.75">
      <c r="B194" s="118"/>
    </row>
    <row r="195" spans="2:2" s="46" customFormat="1" ht="12.75">
      <c r="B195" s="118"/>
    </row>
    <row r="196" spans="2:2" s="46" customFormat="1" ht="12.75">
      <c r="B196" s="118"/>
    </row>
    <row r="197" spans="2:2">
      <c r="B197" s="118"/>
    </row>
  </sheetData>
  <mergeCells count="2">
    <mergeCell ref="D43:O43"/>
    <mergeCell ref="B79:P79"/>
  </mergeCells>
  <pageMargins left="0.70866141732283472" right="0.70866141732283472" top="0.78740157480314965" bottom="0.78740157480314965" header="0.31496062992125984" footer="0.31496062992125984"/>
  <pageSetup paperSize="9" scale="6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sheetPr>
  <dimension ref="A2:T15"/>
  <sheetViews>
    <sheetView showGridLines="0" zoomScaleNormal="100" workbookViewId="0"/>
  </sheetViews>
  <sheetFormatPr baseColWidth="10" defaultRowHeight="15"/>
  <cols>
    <col min="1" max="1" width="11.42578125" style="2"/>
    <col min="2" max="2" width="10.5703125" style="2" customWidth="1"/>
    <col min="3" max="3" width="3.7109375" style="2" customWidth="1"/>
    <col min="4" max="15" width="7.28515625" style="2" bestFit="1" customWidth="1"/>
    <col min="16" max="18" width="7.28515625" style="2" customWidth="1"/>
    <col min="19" max="20" width="7.28515625" style="2" bestFit="1" customWidth="1"/>
    <col min="21" max="16384" width="11.42578125" style="2"/>
  </cols>
  <sheetData>
    <row r="2" spans="1:20" s="33" customFormat="1">
      <c r="A2" s="1"/>
      <c r="B2" s="1"/>
      <c r="C2" s="1"/>
      <c r="D2" s="1"/>
      <c r="E2" s="1"/>
      <c r="F2" s="1"/>
      <c r="G2" s="1"/>
      <c r="H2" s="1"/>
      <c r="I2" s="1"/>
      <c r="J2" s="1"/>
      <c r="K2" s="1"/>
      <c r="L2" s="1"/>
      <c r="M2" s="1"/>
      <c r="N2" s="1"/>
      <c r="O2" s="1"/>
      <c r="P2" s="1"/>
      <c r="Q2" s="1"/>
      <c r="R2" s="1"/>
      <c r="S2" s="1"/>
      <c r="T2" s="1"/>
    </row>
    <row r="3" spans="1:20" s="38" customFormat="1" ht="26.85" customHeight="1">
      <c r="A3" s="34"/>
      <c r="B3" s="35" t="s">
        <v>8</v>
      </c>
      <c r="C3" s="36" t="s">
        <v>9</v>
      </c>
      <c r="D3" s="37"/>
      <c r="E3" s="37"/>
      <c r="F3" s="37"/>
      <c r="G3" s="37"/>
      <c r="H3" s="37"/>
      <c r="I3" s="37"/>
      <c r="J3" s="37"/>
      <c r="K3" s="37"/>
      <c r="L3" s="37"/>
      <c r="M3" s="37"/>
      <c r="N3" s="37"/>
      <c r="O3" s="37"/>
      <c r="P3" s="37"/>
      <c r="Q3" s="37"/>
      <c r="R3" s="37"/>
      <c r="S3" s="37"/>
      <c r="T3" s="37"/>
    </row>
    <row r="4" spans="1:20" s="33" customFormat="1" ht="13.35" customHeight="1">
      <c r="A4" s="1"/>
      <c r="B4" s="1"/>
      <c r="C4" s="1"/>
      <c r="D4" s="1"/>
      <c r="E4" s="1"/>
      <c r="F4" s="1"/>
      <c r="G4" s="1"/>
      <c r="H4" s="1"/>
      <c r="I4" s="1"/>
      <c r="J4" s="1"/>
      <c r="K4" s="1"/>
      <c r="L4" s="1"/>
      <c r="M4" s="1"/>
      <c r="N4" s="1"/>
      <c r="O4" s="1"/>
      <c r="P4" s="1"/>
      <c r="Q4" s="1"/>
      <c r="R4" s="1"/>
      <c r="S4" s="1"/>
      <c r="T4" s="1"/>
    </row>
    <row r="5" spans="1:20" s="41" customFormat="1" ht="15" customHeight="1">
      <c r="A5" s="39"/>
      <c r="B5" s="40" t="s">
        <v>159</v>
      </c>
      <c r="C5" s="39"/>
      <c r="D5" s="39"/>
      <c r="E5" s="39"/>
      <c r="F5" s="39"/>
      <c r="G5" s="39"/>
      <c r="H5" s="39"/>
      <c r="I5" s="39"/>
      <c r="J5" s="39"/>
      <c r="K5" s="39"/>
      <c r="L5" s="39"/>
      <c r="M5" s="39"/>
      <c r="N5" s="39"/>
      <c r="O5" s="39"/>
      <c r="P5" s="39"/>
      <c r="Q5" s="39"/>
      <c r="R5" s="39"/>
      <c r="S5" s="39"/>
      <c r="T5" s="39"/>
    </row>
    <row r="6" spans="1:20" s="33" customFormat="1" ht="13.35" customHeight="1">
      <c r="A6" s="1"/>
      <c r="B6" s="1"/>
      <c r="C6" s="1"/>
      <c r="D6" s="1"/>
      <c r="E6" s="1"/>
      <c r="F6" s="1"/>
      <c r="G6" s="1"/>
      <c r="H6" s="1"/>
      <c r="I6" s="1"/>
      <c r="J6" s="1"/>
      <c r="K6" s="1"/>
      <c r="L6" s="1"/>
      <c r="M6" s="1"/>
      <c r="N6" s="39"/>
      <c r="O6" s="39"/>
      <c r="P6" s="39"/>
      <c r="Q6" s="39"/>
      <c r="R6" s="39"/>
      <c r="S6" s="39"/>
      <c r="T6" s="39"/>
    </row>
    <row r="7" spans="1:20" s="46" customFormat="1" ht="24">
      <c r="A7" s="45"/>
      <c r="B7" s="82" t="s">
        <v>160</v>
      </c>
      <c r="C7" s="45"/>
      <c r="D7" s="120" t="s">
        <v>161</v>
      </c>
      <c r="E7" s="120" t="s">
        <v>162</v>
      </c>
      <c r="F7" s="120" t="s">
        <v>163</v>
      </c>
      <c r="G7" s="120" t="s">
        <v>164</v>
      </c>
      <c r="H7" s="120" t="s">
        <v>165</v>
      </c>
      <c r="I7" s="120" t="s">
        <v>166</v>
      </c>
      <c r="J7" s="120" t="s">
        <v>167</v>
      </c>
      <c r="K7" s="120" t="s">
        <v>168</v>
      </c>
      <c r="L7" s="120" t="s">
        <v>169</v>
      </c>
      <c r="M7" s="120" t="s">
        <v>170</v>
      </c>
      <c r="N7" s="120" t="s">
        <v>171</v>
      </c>
      <c r="O7" s="120" t="s">
        <v>172</v>
      </c>
      <c r="P7" s="120" t="s">
        <v>173</v>
      </c>
      <c r="Q7" s="120" t="s">
        <v>174</v>
      </c>
      <c r="R7" s="120" t="s">
        <v>175</v>
      </c>
      <c r="S7" s="120" t="s">
        <v>176</v>
      </c>
      <c r="T7" s="120" t="s">
        <v>177</v>
      </c>
    </row>
    <row r="8" spans="1:20" s="46" customFormat="1" ht="12.75">
      <c r="A8" s="45"/>
      <c r="B8" s="45"/>
      <c r="C8" s="45"/>
      <c r="D8" s="45"/>
      <c r="E8" s="45"/>
      <c r="F8" s="45"/>
      <c r="G8" s="45"/>
      <c r="H8" s="45"/>
      <c r="I8" s="45"/>
      <c r="J8" s="45"/>
      <c r="K8" s="45"/>
      <c r="L8" s="45"/>
      <c r="M8" s="45"/>
      <c r="N8" s="45"/>
      <c r="O8" s="45"/>
      <c r="P8" s="45"/>
      <c r="Q8" s="45"/>
      <c r="R8" s="45"/>
      <c r="S8" s="45"/>
      <c r="T8" s="45"/>
    </row>
    <row r="9" spans="1:20" s="46" customFormat="1" ht="12.75">
      <c r="A9" s="45"/>
      <c r="B9" s="57" t="s">
        <v>118</v>
      </c>
      <c r="C9" s="86"/>
      <c r="D9" s="86"/>
      <c r="E9" s="86"/>
      <c r="F9" s="86"/>
      <c r="G9" s="86"/>
      <c r="H9" s="86"/>
      <c r="I9" s="86"/>
      <c r="J9" s="45"/>
      <c r="K9" s="45"/>
      <c r="L9" s="45"/>
      <c r="M9" s="45"/>
      <c r="N9" s="45"/>
      <c r="O9" s="45"/>
      <c r="P9" s="45"/>
      <c r="Q9" s="45"/>
      <c r="R9" s="45"/>
      <c r="S9" s="45"/>
      <c r="T9" s="45"/>
    </row>
    <row r="10" spans="1:20" s="46" customFormat="1" ht="12.75">
      <c r="A10" s="45"/>
      <c r="B10" s="97" t="s">
        <v>178</v>
      </c>
      <c r="C10" s="69"/>
      <c r="D10" s="121">
        <v>72.8</v>
      </c>
      <c r="E10" s="121">
        <v>73.3</v>
      </c>
      <c r="F10" s="121">
        <v>74</v>
      </c>
      <c r="G10" s="121">
        <v>74.8</v>
      </c>
      <c r="H10" s="121">
        <v>75.38</v>
      </c>
      <c r="I10" s="121">
        <v>76.209999999999994</v>
      </c>
      <c r="J10" s="121">
        <v>76.64</v>
      </c>
      <c r="K10" s="121">
        <v>76.89</v>
      </c>
      <c r="L10" s="121">
        <v>77.17</v>
      </c>
      <c r="M10" s="121">
        <v>77.33</v>
      </c>
      <c r="N10" s="121">
        <v>77.510000000000005</v>
      </c>
      <c r="O10" s="121">
        <v>77.72</v>
      </c>
      <c r="P10" s="121">
        <v>77.72</v>
      </c>
      <c r="Q10" s="121">
        <v>77.900000000000006</v>
      </c>
      <c r="R10" s="121">
        <v>78.099999999999994</v>
      </c>
      <c r="S10" s="121">
        <v>78.2</v>
      </c>
      <c r="T10" s="121">
        <v>78.3</v>
      </c>
    </row>
    <row r="11" spans="1:20" s="46" customFormat="1" ht="12.75">
      <c r="A11" s="45"/>
      <c r="B11" s="100" t="s">
        <v>179</v>
      </c>
      <c r="C11" s="122"/>
      <c r="D11" s="123">
        <v>79.3</v>
      </c>
      <c r="E11" s="123">
        <v>79.7</v>
      </c>
      <c r="F11" s="123">
        <v>80.3</v>
      </c>
      <c r="G11" s="123">
        <v>80.8</v>
      </c>
      <c r="H11" s="123">
        <v>81.22</v>
      </c>
      <c r="I11" s="123">
        <v>81.78</v>
      </c>
      <c r="J11" s="123">
        <v>82.08</v>
      </c>
      <c r="K11" s="123">
        <v>82.25</v>
      </c>
      <c r="L11" s="123">
        <v>82.4</v>
      </c>
      <c r="M11" s="123">
        <v>82.53</v>
      </c>
      <c r="N11" s="123">
        <v>82.59</v>
      </c>
      <c r="O11" s="123">
        <v>82.73</v>
      </c>
      <c r="P11" s="123">
        <v>82.8</v>
      </c>
      <c r="Q11" s="123">
        <v>82.9</v>
      </c>
      <c r="R11" s="123">
        <v>83.1</v>
      </c>
      <c r="S11" s="123">
        <v>83.1</v>
      </c>
      <c r="T11" s="123">
        <v>83.2</v>
      </c>
    </row>
    <row r="12" spans="1:20" s="46" customFormat="1" ht="14.25">
      <c r="A12" s="45"/>
      <c r="B12" s="45"/>
      <c r="C12" s="45"/>
      <c r="D12" s="45"/>
      <c r="E12" s="45"/>
      <c r="F12" s="45"/>
      <c r="G12" s="45"/>
      <c r="H12" s="45"/>
      <c r="I12" s="45"/>
      <c r="J12" s="45"/>
      <c r="K12" s="45"/>
      <c r="L12" s="45"/>
      <c r="M12" s="45"/>
      <c r="N12" s="39"/>
      <c r="O12" s="39"/>
      <c r="P12" s="39"/>
      <c r="Q12" s="39"/>
      <c r="R12" s="39"/>
      <c r="S12" s="39"/>
      <c r="T12" s="39"/>
    </row>
    <row r="13" spans="1:20" s="46" customFormat="1" ht="14.25">
      <c r="A13" s="45"/>
      <c r="B13" s="45" t="s">
        <v>180</v>
      </c>
      <c r="C13" s="45"/>
      <c r="D13" s="45"/>
      <c r="E13" s="45"/>
      <c r="F13" s="45"/>
      <c r="G13" s="45"/>
      <c r="H13" s="45"/>
      <c r="I13" s="45"/>
      <c r="J13" s="45"/>
      <c r="K13" s="45"/>
      <c r="L13" s="45"/>
      <c r="M13" s="45"/>
      <c r="N13" s="39"/>
      <c r="O13" s="39"/>
      <c r="P13" s="39"/>
      <c r="Q13" s="39"/>
      <c r="R13" s="39"/>
      <c r="S13" s="39"/>
      <c r="T13" s="39"/>
    </row>
    <row r="14" spans="1:20" s="46" customFormat="1" ht="12.75">
      <c r="A14" s="45"/>
      <c r="B14" s="124"/>
      <c r="C14" s="45"/>
      <c r="D14" s="45"/>
      <c r="E14" s="45"/>
      <c r="F14" s="45"/>
      <c r="G14" s="45"/>
      <c r="H14" s="45"/>
      <c r="I14" s="45"/>
      <c r="J14" s="45"/>
      <c r="K14" s="45"/>
      <c r="L14" s="45"/>
      <c r="M14" s="45"/>
      <c r="N14" s="45"/>
      <c r="O14" s="45"/>
      <c r="P14" s="45"/>
      <c r="Q14" s="45"/>
      <c r="R14" s="45"/>
      <c r="S14" s="45"/>
      <c r="T14" s="45"/>
    </row>
    <row r="15" spans="1:20" s="46" customFormat="1" ht="12.75">
      <c r="A15" s="45"/>
      <c r="B15" s="45"/>
      <c r="C15" s="45"/>
      <c r="D15" s="45"/>
      <c r="E15" s="45"/>
      <c r="F15" s="45"/>
      <c r="G15" s="45"/>
      <c r="H15" s="45"/>
      <c r="I15" s="45"/>
      <c r="J15" s="45"/>
      <c r="K15" s="45"/>
      <c r="L15" s="45"/>
      <c r="M15" s="45"/>
      <c r="N15" s="45"/>
      <c r="O15" s="45"/>
      <c r="P15" s="45"/>
      <c r="Q15" s="45"/>
      <c r="R15" s="45"/>
      <c r="S15" s="45"/>
      <c r="T15" s="45"/>
    </row>
  </sheetData>
  <pageMargins left="0.70866141732283472" right="0.70866141732283472" top="0.78740157480314965" bottom="0.78740157480314965"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2:N143"/>
  <sheetViews>
    <sheetView showGridLines="0" zoomScaleNormal="100" workbookViewId="0"/>
  </sheetViews>
  <sheetFormatPr baseColWidth="10" defaultColWidth="10.7109375" defaultRowHeight="15"/>
  <cols>
    <col min="1" max="1" width="10.7109375" style="2"/>
    <col min="2" max="2" width="10.5703125" style="2" customWidth="1"/>
    <col min="3" max="3" width="42" style="2" customWidth="1"/>
    <col min="4" max="11" width="6.85546875" style="2" customWidth="1"/>
    <col min="12" max="16384" width="10.7109375" style="2"/>
  </cols>
  <sheetData>
    <row r="2" spans="1:14">
      <c r="A2" s="1"/>
      <c r="B2" s="1"/>
      <c r="C2" s="1"/>
      <c r="D2" s="1"/>
      <c r="E2" s="1"/>
      <c r="F2" s="1"/>
      <c r="G2" s="1"/>
      <c r="H2" s="1"/>
      <c r="I2" s="1"/>
      <c r="J2" s="1"/>
      <c r="K2" s="1"/>
      <c r="L2" s="1"/>
    </row>
    <row r="3" spans="1:14" s="38" customFormat="1" ht="26.85" customHeight="1">
      <c r="A3" s="34"/>
      <c r="B3" s="35" t="s">
        <v>10</v>
      </c>
      <c r="C3" s="36" t="s">
        <v>181</v>
      </c>
      <c r="D3" s="37"/>
      <c r="E3" s="37"/>
      <c r="F3" s="37"/>
      <c r="G3" s="37"/>
      <c r="H3" s="37"/>
      <c r="I3" s="37"/>
      <c r="J3" s="37"/>
      <c r="K3" s="37"/>
      <c r="L3" s="34"/>
      <c r="M3" s="119"/>
      <c r="N3" s="119"/>
    </row>
    <row r="4" spans="1:14" s="33" customFormat="1" ht="13.35" customHeight="1">
      <c r="A4" s="1"/>
      <c r="B4" s="1"/>
      <c r="C4" s="1"/>
      <c r="D4" s="1"/>
      <c r="E4" s="1"/>
      <c r="F4" s="1"/>
      <c r="G4" s="1"/>
      <c r="H4" s="1"/>
      <c r="I4" s="1"/>
      <c r="J4" s="1"/>
      <c r="K4" s="1"/>
      <c r="L4" s="1"/>
      <c r="M4" s="2"/>
      <c r="N4" s="2"/>
    </row>
    <row r="5" spans="1:14" s="41" customFormat="1" ht="18" customHeight="1">
      <c r="A5" s="39"/>
      <c r="B5" s="125" t="s">
        <v>182</v>
      </c>
      <c r="C5" s="125"/>
      <c r="D5" s="125"/>
      <c r="E5" s="125"/>
      <c r="F5" s="125"/>
      <c r="G5" s="39"/>
      <c r="H5" s="39"/>
      <c r="I5" s="39"/>
      <c r="J5" s="39"/>
      <c r="K5" s="39"/>
      <c r="L5" s="39"/>
      <c r="M5" s="126"/>
      <c r="N5" s="126"/>
    </row>
    <row r="6" spans="1:14" ht="13.35" customHeight="1">
      <c r="A6" s="1"/>
      <c r="B6" s="1"/>
      <c r="C6" s="1"/>
      <c r="D6" s="1"/>
      <c r="E6" s="1"/>
      <c r="F6" s="1"/>
      <c r="G6" s="1"/>
      <c r="H6" s="1"/>
      <c r="I6" s="1"/>
      <c r="J6" s="1"/>
      <c r="K6" s="1"/>
      <c r="L6" s="1"/>
    </row>
    <row r="7" spans="1:14" s="46" customFormat="1" ht="27" customHeight="1">
      <c r="A7" s="45"/>
      <c r="B7" s="127" t="s">
        <v>183</v>
      </c>
      <c r="C7" s="128"/>
      <c r="D7" s="48">
        <v>2002</v>
      </c>
      <c r="E7" s="48">
        <f>D7+2</f>
        <v>2004</v>
      </c>
      <c r="F7" s="48">
        <f>E7+2</f>
        <v>2006</v>
      </c>
      <c r="G7" s="48">
        <f>F7+2</f>
        <v>2008</v>
      </c>
      <c r="H7" s="48">
        <f>G7+2</f>
        <v>2010</v>
      </c>
      <c r="I7" s="48">
        <f>H7+2</f>
        <v>2012</v>
      </c>
      <c r="J7" s="48" t="s">
        <v>184</v>
      </c>
      <c r="K7" s="48">
        <v>2016</v>
      </c>
      <c r="L7" s="45"/>
    </row>
    <row r="8" spans="1:14" s="46" customFormat="1" ht="12.75">
      <c r="A8" s="45"/>
      <c r="B8" s="55"/>
      <c r="C8" s="129"/>
      <c r="D8" s="130"/>
      <c r="E8" s="130"/>
      <c r="F8" s="45"/>
      <c r="G8" s="45"/>
      <c r="H8" s="130"/>
      <c r="I8" s="130"/>
      <c r="J8" s="45"/>
      <c r="K8" s="45"/>
      <c r="L8" s="45"/>
    </row>
    <row r="9" spans="1:14" s="46" customFormat="1" ht="12.75">
      <c r="A9" s="45"/>
      <c r="B9" s="78" t="s">
        <v>117</v>
      </c>
      <c r="C9" s="84"/>
      <c r="D9" s="131">
        <v>0.45667999982833862</v>
      </c>
      <c r="E9" s="131">
        <v>0.46039998531341553</v>
      </c>
      <c r="F9" s="131">
        <v>0.44038000702857971</v>
      </c>
      <c r="G9" s="131">
        <v>0.45221999287605286</v>
      </c>
      <c r="H9" s="131">
        <v>0.44659999012947083</v>
      </c>
      <c r="I9" s="131">
        <v>0.45590999722480774</v>
      </c>
      <c r="J9" s="131">
        <v>0.45122998952865601</v>
      </c>
      <c r="K9" s="131">
        <v>0.45581001043319702</v>
      </c>
      <c r="L9" s="45"/>
    </row>
    <row r="10" spans="1:14" s="46" customFormat="1" ht="12.75">
      <c r="A10" s="45"/>
      <c r="B10" s="57"/>
      <c r="C10" s="86"/>
      <c r="D10" s="132"/>
      <c r="E10" s="132"/>
      <c r="F10" s="132"/>
      <c r="G10" s="132"/>
      <c r="H10" s="132"/>
      <c r="I10" s="132"/>
      <c r="J10" s="132"/>
      <c r="K10" s="132"/>
      <c r="L10" s="45"/>
    </row>
    <row r="11" spans="1:14" s="46" customFormat="1" ht="12.75">
      <c r="A11" s="45"/>
      <c r="B11" s="57" t="s">
        <v>118</v>
      </c>
      <c r="C11" s="86"/>
      <c r="D11" s="132"/>
      <c r="E11" s="132"/>
      <c r="F11" s="132"/>
      <c r="G11" s="132"/>
      <c r="H11" s="132"/>
      <c r="I11" s="132"/>
      <c r="J11" s="132"/>
      <c r="K11" s="132"/>
      <c r="L11" s="45"/>
    </row>
    <row r="12" spans="1:14" s="46" customFormat="1" ht="12.75">
      <c r="A12" s="45"/>
      <c r="B12" s="89" t="s">
        <v>119</v>
      </c>
      <c r="C12" s="90"/>
      <c r="D12" s="133">
        <v>0.48447000980377197</v>
      </c>
      <c r="E12" s="133">
        <v>0.48772001266479492</v>
      </c>
      <c r="F12" s="133">
        <v>0.46500998735427856</v>
      </c>
      <c r="G12" s="133">
        <v>0.47751998901367188</v>
      </c>
      <c r="H12" s="133">
        <v>0.46709999442100525</v>
      </c>
      <c r="I12" s="133">
        <v>0.47760000824928284</v>
      </c>
      <c r="J12" s="133">
        <v>0.48083001375198364</v>
      </c>
      <c r="K12" s="133">
        <v>0.47986999154090881</v>
      </c>
      <c r="L12" s="45"/>
    </row>
    <row r="13" spans="1:14" s="46" customFormat="1" ht="12.75">
      <c r="A13" s="45"/>
      <c r="B13" s="92" t="s">
        <v>120</v>
      </c>
      <c r="C13" s="93"/>
      <c r="D13" s="134">
        <v>0.43044999241828918</v>
      </c>
      <c r="E13" s="134">
        <v>0.43448999524116516</v>
      </c>
      <c r="F13" s="134">
        <v>0.41708999872207642</v>
      </c>
      <c r="G13" s="134">
        <v>0.42816001176834106</v>
      </c>
      <c r="H13" s="134">
        <v>0.42706000804901123</v>
      </c>
      <c r="I13" s="134">
        <v>0.43536001443862915</v>
      </c>
      <c r="J13" s="134">
        <v>0.42300000786781311</v>
      </c>
      <c r="K13" s="134">
        <v>0.43263998627662659</v>
      </c>
      <c r="L13" s="45"/>
    </row>
    <row r="14" spans="1:14" s="46" customFormat="1" ht="12.75">
      <c r="A14" s="45"/>
      <c r="B14" s="135"/>
      <c r="C14" s="86"/>
      <c r="D14" s="132"/>
      <c r="E14" s="132"/>
      <c r="F14" s="132"/>
      <c r="G14" s="132"/>
      <c r="H14" s="132"/>
      <c r="I14" s="132"/>
      <c r="J14" s="132"/>
      <c r="K14" s="132"/>
      <c r="L14" s="45"/>
    </row>
    <row r="15" spans="1:14" s="46" customFormat="1" ht="12.75">
      <c r="A15" s="45"/>
      <c r="B15" s="57" t="s">
        <v>121</v>
      </c>
      <c r="C15" s="86"/>
      <c r="D15" s="132"/>
      <c r="E15" s="132"/>
      <c r="F15" s="132"/>
      <c r="G15" s="132"/>
      <c r="H15" s="132"/>
      <c r="I15" s="132"/>
      <c r="J15" s="136"/>
      <c r="K15" s="136"/>
      <c r="L15" s="45"/>
    </row>
    <row r="16" spans="1:14" s="46" customFormat="1" ht="12.75">
      <c r="A16" s="45"/>
      <c r="B16" s="89" t="s">
        <v>123</v>
      </c>
      <c r="C16" s="90"/>
      <c r="D16" s="133">
        <v>0.77640002965927124</v>
      </c>
      <c r="E16" s="133">
        <v>0.76494002342224121</v>
      </c>
      <c r="F16" s="133">
        <v>0.7376599907875061</v>
      </c>
      <c r="G16" s="133">
        <v>0.755840003490448</v>
      </c>
      <c r="H16" s="133">
        <v>0.73988997936248779</v>
      </c>
      <c r="I16" s="133">
        <v>0.72074002027511597</v>
      </c>
      <c r="J16" s="133">
        <v>0.71881002187728882</v>
      </c>
      <c r="K16" s="133">
        <v>0.74418002367019653</v>
      </c>
      <c r="L16" s="45"/>
    </row>
    <row r="17" spans="1:12" s="46" customFormat="1" ht="12.75">
      <c r="A17" s="45"/>
      <c r="B17" s="135" t="s">
        <v>124</v>
      </c>
      <c r="C17" s="86"/>
      <c r="D17" s="132">
        <v>0.58570998907089233</v>
      </c>
      <c r="E17" s="132">
        <v>0.59182000160217285</v>
      </c>
      <c r="F17" s="132">
        <v>0.55791002511978149</v>
      </c>
      <c r="G17" s="132">
        <v>0.58382999897003174</v>
      </c>
      <c r="H17" s="132">
        <v>0.58139997720718384</v>
      </c>
      <c r="I17" s="132">
        <v>0.5893700122833252</v>
      </c>
      <c r="J17" s="132">
        <v>0.59631997346878052</v>
      </c>
      <c r="K17" s="132">
        <v>0.59130001068115234</v>
      </c>
      <c r="L17" s="45"/>
    </row>
    <row r="18" spans="1:12" s="46" customFormat="1" ht="12.75">
      <c r="A18" s="45"/>
      <c r="B18" s="135" t="s">
        <v>125</v>
      </c>
      <c r="C18" s="86"/>
      <c r="D18" s="132">
        <v>0.3393700122833252</v>
      </c>
      <c r="E18" s="132">
        <v>0.35321998596191406</v>
      </c>
      <c r="F18" s="132">
        <v>0.34024998545646667</v>
      </c>
      <c r="G18" s="132">
        <v>0.34240999817848206</v>
      </c>
      <c r="H18" s="132">
        <v>0.34200000762939453</v>
      </c>
      <c r="I18" s="132">
        <v>0.35853001475334167</v>
      </c>
      <c r="J18" s="132">
        <v>0.35253998637199402</v>
      </c>
      <c r="K18" s="132">
        <v>0.36028999090194702</v>
      </c>
      <c r="L18" s="45"/>
    </row>
    <row r="19" spans="1:12" s="46" customFormat="1" ht="12.75">
      <c r="A19" s="45"/>
      <c r="B19" s="92" t="s">
        <v>126</v>
      </c>
      <c r="C19" s="93"/>
      <c r="D19" s="134">
        <v>0.1809999942779541</v>
      </c>
      <c r="E19" s="134">
        <v>0.19538000226020813</v>
      </c>
      <c r="F19" s="134">
        <v>0.20036999881267548</v>
      </c>
      <c r="G19" s="134">
        <v>0.21017000079154968</v>
      </c>
      <c r="H19" s="134">
        <v>0.209539994597435</v>
      </c>
      <c r="I19" s="134">
        <v>0.24702000617980957</v>
      </c>
      <c r="J19" s="134">
        <v>0.24070000648498535</v>
      </c>
      <c r="K19" s="134">
        <v>0.2555600106716156</v>
      </c>
      <c r="L19" s="45"/>
    </row>
    <row r="20" spans="1:12" s="46" customFormat="1" ht="12.75">
      <c r="A20" s="45"/>
      <c r="B20" s="135"/>
      <c r="C20" s="86"/>
      <c r="D20" s="132"/>
      <c r="E20" s="132"/>
      <c r="F20" s="132"/>
      <c r="G20" s="132"/>
      <c r="H20" s="132"/>
      <c r="I20" s="132"/>
      <c r="J20" s="132"/>
      <c r="K20" s="132"/>
      <c r="L20" s="45"/>
    </row>
    <row r="21" spans="1:12" s="46" customFormat="1" ht="14.25">
      <c r="A21" s="45"/>
      <c r="B21" s="57" t="s">
        <v>185</v>
      </c>
      <c r="C21" s="86"/>
      <c r="D21" s="132"/>
      <c r="E21" s="132"/>
      <c r="F21" s="132"/>
      <c r="G21" s="132"/>
      <c r="H21" s="132"/>
      <c r="I21" s="132"/>
      <c r="J21" s="136"/>
      <c r="K21" s="136"/>
      <c r="L21" s="45"/>
    </row>
    <row r="22" spans="1:12" s="46" customFormat="1" ht="12.75">
      <c r="A22" s="45"/>
      <c r="B22" s="89" t="s">
        <v>186</v>
      </c>
      <c r="C22" s="90"/>
      <c r="D22" s="133">
        <v>0.39820000529289246</v>
      </c>
      <c r="E22" s="133">
        <v>0.41642999649047852</v>
      </c>
      <c r="F22" s="133">
        <v>0.38916000723838806</v>
      </c>
      <c r="G22" s="133">
        <v>0.38503000140190125</v>
      </c>
      <c r="H22" s="133">
        <v>0.3768799901008606</v>
      </c>
      <c r="I22" s="133">
        <v>0.35523998737335205</v>
      </c>
      <c r="J22" s="133">
        <v>0.37330999970436096</v>
      </c>
      <c r="K22" s="133">
        <v>0.4006899893283844</v>
      </c>
      <c r="L22" s="45"/>
    </row>
    <row r="23" spans="1:12" s="46" customFormat="1" ht="12.75">
      <c r="A23" s="45"/>
      <c r="B23" s="135" t="s">
        <v>187</v>
      </c>
      <c r="C23" s="86"/>
      <c r="D23" s="132">
        <v>0.45677998661994934</v>
      </c>
      <c r="E23" s="132">
        <v>0.45601001381874084</v>
      </c>
      <c r="F23" s="132">
        <v>0.43911001086235046</v>
      </c>
      <c r="G23" s="132">
        <v>0.45351999998092651</v>
      </c>
      <c r="H23" s="132">
        <v>0.45113998651504517</v>
      </c>
      <c r="I23" s="132">
        <v>0.46323999762535095</v>
      </c>
      <c r="J23" s="132">
        <v>0.45273000001907349</v>
      </c>
      <c r="K23" s="132">
        <v>0.45697000622749329</v>
      </c>
      <c r="L23" s="45"/>
    </row>
    <row r="24" spans="1:12" s="46" customFormat="1" ht="12.75">
      <c r="A24" s="45"/>
      <c r="B24" s="92" t="s">
        <v>188</v>
      </c>
      <c r="C24" s="93"/>
      <c r="D24" s="134">
        <v>0.5563499927520752</v>
      </c>
      <c r="E24" s="134">
        <v>0.58311998844146729</v>
      </c>
      <c r="F24" s="134">
        <v>0.53000998497009277</v>
      </c>
      <c r="G24" s="134">
        <v>0.55041998624801636</v>
      </c>
      <c r="H24" s="134">
        <v>0.53600001335144043</v>
      </c>
      <c r="I24" s="134">
        <v>0.55866998434066772</v>
      </c>
      <c r="J24" s="134">
        <v>0.56678998470306396</v>
      </c>
      <c r="K24" s="134">
        <v>0.55185997486114502</v>
      </c>
      <c r="L24" s="45"/>
    </row>
    <row r="25" spans="1:12" s="46" customFormat="1" ht="12.75">
      <c r="A25" s="45"/>
      <c r="B25" s="137"/>
      <c r="C25" s="137"/>
      <c r="D25" s="138"/>
      <c r="E25" s="138"/>
      <c r="F25" s="138"/>
      <c r="G25" s="139"/>
      <c r="H25" s="139"/>
      <c r="I25" s="139"/>
      <c r="J25" s="45"/>
      <c r="K25" s="45"/>
      <c r="L25" s="45"/>
    </row>
    <row r="26" spans="1:12" s="46" customFormat="1" ht="15" customHeight="1">
      <c r="A26" s="45"/>
      <c r="B26" s="140" t="s">
        <v>189</v>
      </c>
      <c r="C26" s="140"/>
      <c r="D26" s="140"/>
      <c r="E26" s="140"/>
      <c r="F26" s="140"/>
      <c r="G26" s="140"/>
      <c r="H26" s="140"/>
      <c r="I26" s="140"/>
      <c r="J26" s="45"/>
      <c r="K26" s="45"/>
      <c r="L26" s="45"/>
    </row>
    <row r="27" spans="1:12" s="46" customFormat="1" ht="14.25" customHeight="1">
      <c r="A27" s="45"/>
      <c r="B27" s="140" t="s">
        <v>103</v>
      </c>
      <c r="C27" s="140"/>
      <c r="D27" s="140"/>
      <c r="E27" s="140"/>
      <c r="F27" s="140"/>
      <c r="G27" s="140"/>
      <c r="H27" s="140"/>
      <c r="I27" s="140"/>
      <c r="J27" s="45"/>
      <c r="K27" s="45"/>
      <c r="L27" s="45"/>
    </row>
    <row r="28" spans="1:12" s="46" customFormat="1" ht="12.75">
      <c r="A28" s="45"/>
      <c r="B28" s="141" t="s">
        <v>190</v>
      </c>
      <c r="C28" s="45"/>
      <c r="D28" s="45"/>
      <c r="E28" s="45"/>
      <c r="F28" s="45"/>
      <c r="G28" s="45"/>
      <c r="H28" s="45"/>
      <c r="I28" s="45"/>
      <c r="J28" s="45"/>
      <c r="K28" s="45"/>
      <c r="L28" s="45"/>
    </row>
    <row r="29" spans="1:12" s="46" customFormat="1" ht="12.75">
      <c r="A29" s="45"/>
      <c r="B29" s="45"/>
      <c r="C29" s="45"/>
      <c r="D29" s="45"/>
      <c r="E29" s="45"/>
      <c r="F29" s="45"/>
      <c r="G29" s="45"/>
      <c r="H29" s="45"/>
      <c r="I29" s="45"/>
      <c r="J29" s="45"/>
      <c r="K29" s="45"/>
      <c r="L29" s="45"/>
    </row>
    <row r="30" spans="1:12" s="46" customFormat="1" ht="12.75">
      <c r="A30" s="45"/>
      <c r="B30" s="45" t="s">
        <v>101</v>
      </c>
      <c r="C30" s="45"/>
      <c r="D30" s="45"/>
      <c r="E30" s="45"/>
      <c r="F30" s="45"/>
      <c r="G30" s="45"/>
      <c r="H30" s="45"/>
      <c r="I30" s="45"/>
      <c r="J30" s="45"/>
      <c r="K30" s="45"/>
      <c r="L30" s="45"/>
    </row>
    <row r="31" spans="1:12" s="46" customFormat="1" ht="12.75">
      <c r="A31" s="45"/>
      <c r="B31" s="45"/>
      <c r="C31" s="45"/>
      <c r="D31" s="45"/>
      <c r="E31" s="45"/>
      <c r="F31" s="45"/>
      <c r="G31" s="45"/>
      <c r="H31" s="45"/>
      <c r="I31" s="45"/>
      <c r="J31" s="45"/>
      <c r="K31" s="45"/>
      <c r="L31" s="45"/>
    </row>
    <row r="32" spans="1:12"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pans="2:6">
      <c r="B113" s="46"/>
      <c r="C113" s="46"/>
      <c r="D113" s="46"/>
      <c r="E113" s="46"/>
      <c r="F113" s="46"/>
    </row>
    <row r="114" spans="2:6">
      <c r="B114" s="46"/>
      <c r="C114" s="46"/>
      <c r="D114" s="46"/>
      <c r="E114" s="46"/>
      <c r="F114" s="46"/>
    </row>
    <row r="115" spans="2:6">
      <c r="B115" s="46"/>
      <c r="C115" s="46"/>
      <c r="D115" s="46"/>
      <c r="E115" s="46"/>
      <c r="F115" s="46"/>
    </row>
    <row r="116" spans="2:6">
      <c r="B116" s="46"/>
      <c r="C116" s="46"/>
      <c r="D116" s="46"/>
      <c r="E116" s="46"/>
      <c r="F116" s="46"/>
    </row>
    <row r="117" spans="2:6">
      <c r="B117" s="46"/>
      <c r="C117" s="46"/>
      <c r="D117" s="46"/>
      <c r="E117" s="46"/>
      <c r="F117" s="46"/>
    </row>
    <row r="118" spans="2:6">
      <c r="B118" s="46"/>
      <c r="C118" s="46"/>
      <c r="D118" s="46"/>
      <c r="E118" s="46"/>
      <c r="F118" s="46"/>
    </row>
    <row r="119" spans="2:6">
      <c r="B119" s="46"/>
      <c r="C119" s="46"/>
      <c r="D119" s="46"/>
      <c r="E119" s="46"/>
      <c r="F119" s="46"/>
    </row>
    <row r="120" spans="2:6">
      <c r="B120" s="46"/>
      <c r="C120" s="46"/>
      <c r="D120" s="46"/>
      <c r="E120" s="46"/>
      <c r="F120" s="46"/>
    </row>
    <row r="121" spans="2:6">
      <c r="B121" s="46"/>
      <c r="C121" s="46"/>
      <c r="D121" s="46"/>
      <c r="E121" s="46"/>
      <c r="F121" s="46"/>
    </row>
    <row r="122" spans="2:6">
      <c r="B122" s="46"/>
      <c r="C122" s="46"/>
      <c r="D122" s="46"/>
      <c r="E122" s="46"/>
      <c r="F122" s="46"/>
    </row>
    <row r="123" spans="2:6">
      <c r="B123" s="46"/>
      <c r="C123" s="46"/>
      <c r="D123" s="46"/>
      <c r="E123" s="46"/>
      <c r="F123" s="46"/>
    </row>
    <row r="124" spans="2:6">
      <c r="B124" s="46"/>
      <c r="C124" s="46"/>
      <c r="D124" s="46"/>
      <c r="E124" s="46"/>
      <c r="F124" s="46"/>
    </row>
    <row r="125" spans="2:6">
      <c r="B125" s="46"/>
      <c r="C125" s="46"/>
      <c r="D125" s="46"/>
      <c r="E125" s="46"/>
      <c r="F125" s="46"/>
    </row>
    <row r="126" spans="2:6">
      <c r="B126" s="46"/>
      <c r="C126" s="46"/>
      <c r="D126" s="46"/>
      <c r="E126" s="46"/>
      <c r="F126" s="46"/>
    </row>
    <row r="127" spans="2:6">
      <c r="B127" s="46"/>
      <c r="C127" s="46"/>
      <c r="D127" s="46"/>
      <c r="E127" s="46"/>
      <c r="F127" s="46"/>
    </row>
    <row r="128" spans="2:6">
      <c r="B128" s="46"/>
      <c r="C128" s="46"/>
      <c r="D128" s="46"/>
      <c r="E128" s="46"/>
      <c r="F128" s="46"/>
    </row>
    <row r="129" spans="2:6">
      <c r="B129" s="46"/>
      <c r="C129" s="46"/>
      <c r="D129" s="46"/>
      <c r="E129" s="46"/>
      <c r="F129" s="46"/>
    </row>
    <row r="130" spans="2:6">
      <c r="B130" s="46"/>
      <c r="C130" s="46"/>
      <c r="D130" s="46"/>
      <c r="E130" s="46"/>
      <c r="F130" s="46"/>
    </row>
    <row r="131" spans="2:6">
      <c r="B131" s="46"/>
      <c r="C131" s="46"/>
      <c r="D131" s="46"/>
      <c r="E131" s="46"/>
      <c r="F131" s="46"/>
    </row>
    <row r="132" spans="2:6">
      <c r="B132" s="46"/>
      <c r="C132" s="46"/>
      <c r="D132" s="46"/>
      <c r="E132" s="46"/>
      <c r="F132" s="46"/>
    </row>
    <row r="133" spans="2:6">
      <c r="B133" s="46"/>
      <c r="C133" s="46"/>
      <c r="D133" s="46"/>
      <c r="E133" s="46"/>
      <c r="F133" s="46"/>
    </row>
    <row r="134" spans="2:6">
      <c r="B134" s="46"/>
      <c r="C134" s="46"/>
      <c r="D134" s="46"/>
      <c r="E134" s="46"/>
      <c r="F134" s="46"/>
    </row>
    <row r="135" spans="2:6">
      <c r="B135" s="46"/>
      <c r="C135" s="46"/>
      <c r="D135" s="46"/>
      <c r="E135" s="46"/>
      <c r="F135" s="46"/>
    </row>
    <row r="136" spans="2:6">
      <c r="B136" s="46"/>
      <c r="C136" s="46"/>
      <c r="D136" s="46"/>
      <c r="E136" s="46"/>
      <c r="F136" s="46"/>
    </row>
    <row r="137" spans="2:6">
      <c r="B137" s="46"/>
      <c r="C137" s="46"/>
      <c r="D137" s="46"/>
      <c r="E137" s="46"/>
      <c r="F137" s="46"/>
    </row>
    <row r="138" spans="2:6">
      <c r="B138" s="46"/>
      <c r="C138" s="46"/>
      <c r="D138" s="46"/>
      <c r="E138" s="46"/>
      <c r="F138" s="46"/>
    </row>
    <row r="139" spans="2:6">
      <c r="B139" s="46"/>
      <c r="C139" s="46"/>
      <c r="D139" s="46"/>
      <c r="E139" s="46"/>
      <c r="F139" s="46"/>
    </row>
    <row r="140" spans="2:6">
      <c r="B140" s="46"/>
      <c r="C140" s="46"/>
      <c r="D140" s="46"/>
      <c r="E140" s="46"/>
      <c r="F140" s="46"/>
    </row>
    <row r="141" spans="2:6">
      <c r="B141" s="46"/>
      <c r="C141" s="46"/>
      <c r="D141" s="46"/>
      <c r="E141" s="46"/>
      <c r="F141" s="46"/>
    </row>
    <row r="142" spans="2:6">
      <c r="B142" s="46"/>
      <c r="C142" s="46"/>
      <c r="D142" s="46"/>
      <c r="E142" s="46"/>
      <c r="F142" s="46"/>
    </row>
    <row r="143" spans="2:6">
      <c r="B143" s="46"/>
      <c r="C143" s="46"/>
      <c r="D143" s="46"/>
      <c r="E143" s="46"/>
      <c r="F143" s="46"/>
    </row>
  </sheetData>
  <mergeCells count="4">
    <mergeCell ref="B5:F5"/>
    <mergeCell ref="B7:C7"/>
    <mergeCell ref="B26:I26"/>
    <mergeCell ref="B27:I27"/>
  </mergeCell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59</vt:i4>
      </vt:variant>
      <vt:variant>
        <vt:lpstr>Benannte Bereiche</vt:lpstr>
      </vt:variant>
      <vt:variant>
        <vt:i4>48</vt:i4>
      </vt:variant>
    </vt:vector>
  </HeadingPairs>
  <TitlesOfParts>
    <vt:vector size="107" baseType="lpstr">
      <vt:lpstr> Schaubild I.1.1</vt:lpstr>
      <vt:lpstr>G01s</vt:lpstr>
      <vt:lpstr>G01i</vt:lpstr>
      <vt:lpstr>G01e</vt:lpstr>
      <vt:lpstr>G02s</vt:lpstr>
      <vt:lpstr>G02e</vt:lpstr>
      <vt:lpstr>G03</vt:lpstr>
      <vt:lpstr>G04</vt:lpstr>
      <vt:lpstr>G05T1</vt:lpstr>
      <vt:lpstr>G05T2</vt:lpstr>
      <vt:lpstr>G06</vt:lpstr>
      <vt:lpstr>G07</vt:lpstr>
      <vt:lpstr>G08</vt:lpstr>
      <vt:lpstr>G09T1</vt:lpstr>
      <vt:lpstr>G09T2</vt:lpstr>
      <vt:lpstr>G10</vt:lpstr>
      <vt:lpstr>G11</vt:lpstr>
      <vt:lpstr>G12S</vt:lpstr>
      <vt:lpstr>G12E</vt:lpstr>
      <vt:lpstr>G13</vt:lpstr>
      <vt:lpstr>G14</vt:lpstr>
      <vt:lpstr>G15</vt:lpstr>
      <vt:lpstr>G16</vt:lpstr>
      <vt:lpstr>G17T1</vt:lpstr>
      <vt:lpstr>G17T2</vt:lpstr>
      <vt:lpstr>G18</vt:lpstr>
      <vt:lpstr>G19</vt:lpstr>
      <vt:lpstr>G20</vt:lpstr>
      <vt:lpstr>A01i</vt:lpstr>
      <vt:lpstr>A01m</vt:lpstr>
      <vt:lpstr>A01s</vt:lpstr>
      <vt:lpstr>A01e</vt:lpstr>
      <vt:lpstr>A02iT1</vt:lpstr>
      <vt:lpstr>A02iT2</vt:lpstr>
      <vt:lpstr>A02sT1</vt:lpstr>
      <vt:lpstr>A02sT2</vt:lpstr>
      <vt:lpstr>A03i</vt:lpstr>
      <vt:lpstr>A03s</vt:lpstr>
      <vt:lpstr>A03e</vt:lpstr>
      <vt:lpstr>A04</vt:lpstr>
      <vt:lpstr>A05</vt:lpstr>
      <vt:lpstr>A06</vt:lpstr>
      <vt:lpstr>A07</vt:lpstr>
      <vt:lpstr>A08</vt:lpstr>
      <vt:lpstr>A09</vt:lpstr>
      <vt:lpstr>A10</vt:lpstr>
      <vt:lpstr>A11</vt:lpstr>
      <vt:lpstr>R01iT1</vt:lpstr>
      <vt:lpstr>R01iT2</vt:lpstr>
      <vt:lpstr>R01sT1</vt:lpstr>
      <vt:lpstr>R01sT2</vt:lpstr>
      <vt:lpstr>R01eT1</vt:lpstr>
      <vt:lpstr>R01eT2</vt:lpstr>
      <vt:lpstr>R02</vt:lpstr>
      <vt:lpstr>R03</vt:lpstr>
      <vt:lpstr>R04</vt:lpstr>
      <vt:lpstr>R05</vt:lpstr>
      <vt:lpstr>R06</vt:lpstr>
      <vt:lpstr>R07</vt:lpstr>
      <vt:lpstr>A03i!Druckbereich</vt:lpstr>
      <vt:lpstr>A01e!Print_Area</vt:lpstr>
      <vt:lpstr>A01i!Print_Area</vt:lpstr>
      <vt:lpstr>A01m!Print_Area</vt:lpstr>
      <vt:lpstr>A01s!Print_Area</vt:lpstr>
      <vt:lpstr>A02sT1!Print_Area</vt:lpstr>
      <vt:lpstr>A02sT2!Print_Area</vt:lpstr>
      <vt:lpstr>A03e!Print_Area</vt:lpstr>
      <vt:lpstr>A03i!Print_Area</vt:lpstr>
      <vt:lpstr>A03s!Print_Area</vt:lpstr>
      <vt:lpstr>'A04'!Print_Area</vt:lpstr>
      <vt:lpstr>'A05'!Print_Area</vt:lpstr>
      <vt:lpstr>'A06'!Print_Area</vt:lpstr>
      <vt:lpstr>'A07'!Print_Area</vt:lpstr>
      <vt:lpstr>'A08'!Print_Area</vt:lpstr>
      <vt:lpstr>'A09'!Print_Area</vt:lpstr>
      <vt:lpstr>'A10'!Print_Area</vt:lpstr>
      <vt:lpstr>'A11'!Print_Area</vt:lpstr>
      <vt:lpstr>G01e!Print_Area</vt:lpstr>
      <vt:lpstr>G01i!Print_Area</vt:lpstr>
      <vt:lpstr>G01s!Print_Area</vt:lpstr>
      <vt:lpstr>G02e!Print_Area</vt:lpstr>
      <vt:lpstr>G02s!Print_Area</vt:lpstr>
      <vt:lpstr>'G04'!Print_Area</vt:lpstr>
      <vt:lpstr>G05T1!Print_Area</vt:lpstr>
      <vt:lpstr>G05T2!Print_Area</vt:lpstr>
      <vt:lpstr>'G06'!Print_Area</vt:lpstr>
      <vt:lpstr>G09T1!Print_Area</vt:lpstr>
      <vt:lpstr>G09T2!Print_Area</vt:lpstr>
      <vt:lpstr>'G10'!Print_Area</vt:lpstr>
      <vt:lpstr>'G11'!Print_Area</vt:lpstr>
      <vt:lpstr>'G15'!Print_Area</vt:lpstr>
      <vt:lpstr>'G16'!Print_Area</vt:lpstr>
      <vt:lpstr>'G18'!Print_Area</vt:lpstr>
      <vt:lpstr>'G19'!Print_Area</vt:lpstr>
      <vt:lpstr>'G20'!Print_Area</vt:lpstr>
      <vt:lpstr>'R01eT1'!Print_Area</vt:lpstr>
      <vt:lpstr>'R01eT2'!Print_Area</vt:lpstr>
      <vt:lpstr>'R01iT1'!Print_Area</vt:lpstr>
      <vt:lpstr>'R01iT2'!Print_Area</vt:lpstr>
      <vt:lpstr>'R01sT1'!Print_Area</vt:lpstr>
      <vt:lpstr>'R01sT2'!Print_Area</vt:lpstr>
      <vt:lpstr>'R02'!Print_Area</vt:lpstr>
      <vt:lpstr>'R03'!Print_Area</vt:lpstr>
      <vt:lpstr>'R04'!Print_Area</vt:lpstr>
      <vt:lpstr>'R05'!Print_Area</vt:lpstr>
      <vt:lpstr>'R06'!Print_Area</vt:lpstr>
      <vt:lpstr>'R07'!Print_Area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Anne Ebert</cp:lastModifiedBy>
  <dcterms:created xsi:type="dcterms:W3CDTF">2018-11-16T11:03:49Z</dcterms:created>
  <dcterms:modified xsi:type="dcterms:W3CDTF">2018-11-16T11:04:08Z</dcterms:modified>
</cp:coreProperties>
</file>